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3_Proyectos/0,7 Estatal E282-23/10- JUSTIFICACION FINAL/Herr_web/02 BLOQUE 2/PROG 03/"/>
    </mc:Choice>
  </mc:AlternateContent>
  <xr:revisionPtr revIDLastSave="469" documentId="13_ncr:4000b_{4E3D9389-04DC-4599-BC75-43379C95FF4F}" xr6:coauthVersionLast="47" xr6:coauthVersionMax="47" xr10:uidLastSave="{482C6981-6FE9-4D97-88A5-72E016919056}"/>
  <bookViews>
    <workbookView xWindow="-120" yWindow="-120" windowWidth="20730" windowHeight="11160" activeTab="4" xr2:uid="{00000000-000D-0000-FFFF-FFFF00000000}"/>
    <workbookView xWindow="-120" yWindow="-120" windowWidth="20730" windowHeight="11160" activeTab="4" xr2:uid="{A607BF48-5F65-43B0-B93B-C4C6E734710E}"/>
  </bookViews>
  <sheets>
    <sheet name="Anexo I" sheetId="5" r:id="rId1"/>
    <sheet name="Totales" sheetId="7" r:id="rId2"/>
    <sheet name="ANEXO III-B JUAN" sheetId="10" r:id="rId3"/>
    <sheet name="ANEXO III-A" sheetId="11" r:id="rId4"/>
    <sheet name="ANEXO III-C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0" l="1"/>
  <c r="G15" i="10"/>
  <c r="E28" i="12"/>
  <c r="D26" i="12"/>
  <c r="D25" i="12"/>
  <c r="D24" i="12"/>
  <c r="D23" i="12"/>
  <c r="D22" i="12"/>
  <c r="D21" i="12"/>
  <c r="D20" i="12"/>
  <c r="D19" i="12"/>
  <c r="D18" i="12"/>
  <c r="D28" i="12" s="1"/>
  <c r="D17" i="12"/>
  <c r="D16" i="12"/>
  <c r="D15" i="12"/>
  <c r="D14" i="12"/>
  <c r="D13" i="12"/>
  <c r="F20" i="5"/>
  <c r="F16" i="5"/>
  <c r="B36" i="7"/>
  <c r="C36" i="7" s="1"/>
  <c r="B15" i="7"/>
  <c r="B16" i="7"/>
  <c r="C16" i="7" s="1"/>
  <c r="B17" i="7"/>
  <c r="C17" i="7" s="1"/>
  <c r="B18" i="7"/>
  <c r="B13" i="7"/>
  <c r="C13" i="7" s="1"/>
  <c r="D27" i="10"/>
  <c r="B24" i="7"/>
  <c r="B23" i="7"/>
  <c r="C7" i="7"/>
  <c r="C10" i="7"/>
  <c r="C12" i="7"/>
  <c r="C15" i="7"/>
  <c r="C18" i="7"/>
  <c r="C19" i="7"/>
  <c r="C6" i="7"/>
  <c r="B7" i="7"/>
  <c r="B10" i="7"/>
  <c r="B12" i="7"/>
  <c r="B19" i="7"/>
  <c r="B6" i="7"/>
  <c r="H19" i="10"/>
  <c r="B30" i="7" s="1"/>
  <c r="H20" i="10"/>
  <c r="B31" i="7" s="1"/>
  <c r="F26" i="5" s="1"/>
  <c r="H21" i="10"/>
  <c r="B32" i="7" s="1"/>
  <c r="C32" i="7" s="1"/>
  <c r="G19" i="10"/>
  <c r="G20" i="10"/>
  <c r="B14" i="7" s="1"/>
  <c r="G21" i="10"/>
  <c r="G22" i="10"/>
  <c r="H16" i="10"/>
  <c r="B26" i="7" s="1"/>
  <c r="F24" i="5" s="1"/>
  <c r="H17" i="10"/>
  <c r="H18" i="10"/>
  <c r="B28" i="7" s="1"/>
  <c r="F25" i="5" s="1"/>
  <c r="H22" i="10"/>
  <c r="B33" i="7" s="1"/>
  <c r="H23" i="10"/>
  <c r="B34" i="7" s="1"/>
  <c r="F27" i="5" s="1"/>
  <c r="H24" i="10"/>
  <c r="B35" i="7" s="1"/>
  <c r="C35" i="7" s="1"/>
  <c r="G17" i="10"/>
  <c r="G18" i="10"/>
  <c r="B11" i="7" s="1"/>
  <c r="G23" i="10"/>
  <c r="G24" i="10"/>
  <c r="B8" i="7"/>
  <c r="F15" i="5" s="1"/>
  <c r="L27" i="10"/>
  <c r="F27" i="10"/>
  <c r="E27" i="10"/>
  <c r="G26" i="10"/>
  <c r="M26" i="10" s="1"/>
  <c r="G25" i="10"/>
  <c r="M25" i="10" s="1"/>
  <c r="B25" i="7"/>
  <c r="F23" i="5" s="1"/>
  <c r="H14" i="10"/>
  <c r="G14" i="10"/>
  <c r="H13" i="10"/>
  <c r="M21" i="10" l="1"/>
  <c r="B29" i="7"/>
  <c r="C29" i="7" s="1"/>
  <c r="F28" i="5"/>
  <c r="B27" i="7"/>
  <c r="C27" i="7" s="1"/>
  <c r="M15" i="10"/>
  <c r="C8" i="7"/>
  <c r="C11" i="7"/>
  <c r="F17" i="5"/>
  <c r="C14" i="7"/>
  <c r="F18" i="5"/>
  <c r="F19" i="5"/>
  <c r="F36" i="5" s="1"/>
  <c r="C34" i="7"/>
  <c r="G16" i="10"/>
  <c r="B9" i="7" s="1"/>
  <c r="C9" i="7" s="1"/>
  <c r="C30" i="7"/>
  <c r="M19" i="10"/>
  <c r="C28" i="7"/>
  <c r="C24" i="7"/>
  <c r="C33" i="7"/>
  <c r="C31" i="7"/>
  <c r="C26" i="7"/>
  <c r="M22" i="10"/>
  <c r="M23" i="10"/>
  <c r="M24" i="10"/>
  <c r="H27" i="10"/>
  <c r="M17" i="10"/>
  <c r="M20" i="10"/>
  <c r="C23" i="7"/>
  <c r="C25" i="7"/>
  <c r="M18" i="10"/>
  <c r="M13" i="10"/>
  <c r="M14" i="10"/>
  <c r="G27" i="10" l="1"/>
  <c r="M16" i="10"/>
  <c r="M27" i="10" s="1"/>
  <c r="B20" i="7"/>
  <c r="C37" i="7"/>
  <c r="B37" i="7"/>
  <c r="C20" i="7"/>
  <c r="B39" i="7" l="1"/>
  <c r="C39" i="7" s="1"/>
</calcChain>
</file>

<file path=xl/sharedStrings.xml><?xml version="1.0" encoding="utf-8"?>
<sst xmlns="http://schemas.openxmlformats.org/spreadsheetml/2006/main" count="210" uniqueCount="152">
  <si>
    <t xml:space="preserve">PARTIDA: </t>
  </si>
  <si>
    <t>Descripción del gasto efectuado</t>
  </si>
  <si>
    <t>Nº de orden justificante</t>
  </si>
  <si>
    <t>Fecha del justificante</t>
  </si>
  <si>
    <t>Fecha pago justificante</t>
  </si>
  <si>
    <t>LOCALIZACIÓN TERRITORIAL:</t>
  </si>
  <si>
    <t>PERSONAL</t>
  </si>
  <si>
    <t>Importe Total</t>
  </si>
  <si>
    <t>Importe imputado a la subvención</t>
  </si>
  <si>
    <t>RELACIÓN DE JUSTIFICANTES *</t>
  </si>
  <si>
    <t>NOMINAS - BRUTO</t>
  </si>
  <si>
    <t>SEGUROS SOCIALES</t>
  </si>
  <si>
    <t>PERSONAL CONTRATADO LABORAL</t>
  </si>
  <si>
    <t>APELLIDOS Y NOMBRE DEL TRABAJADOR</t>
  </si>
  <si>
    <t>DNI</t>
  </si>
  <si>
    <t>Nº SEGURIDAD SOCIAL</t>
  </si>
  <si>
    <t xml:space="preserve">JORNADA SEMANAL HORAS (Contrato/       Imputada)       </t>
  </si>
  <si>
    <t>RET.                IRPF                  1</t>
  </si>
  <si>
    <t>SEG. SOCIAL TRABAJADOR                                2</t>
  </si>
  <si>
    <t>SUELDO            NETO               3</t>
  </si>
  <si>
    <t>SUELDO          BRUTO              1+2+3                   A</t>
  </si>
  <si>
    <t>S.SOCIAL       EMPRESA         B</t>
  </si>
  <si>
    <t>BONIFICACIÓN CUOTA S. SOCIAL                  C</t>
  </si>
  <si>
    <t>TOTAL                    A+B-C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</si>
  <si>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</si>
  <si>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</si>
  <si>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</si>
  <si>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</si>
  <si>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</si>
  <si>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</si>
  <si>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</si>
  <si>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</si>
  <si>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</si>
  <si>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</si>
  <si>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</si>
  <si>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</si>
  <si>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Extra verano</t>
  </si>
  <si>
    <t>Extra Navidad</t>
  </si>
  <si>
    <t>CÓDIGO CNAE (especificar</t>
  </si>
  <si>
    <t>Bruto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</si>
  <si>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</si>
  <si>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</si>
  <si>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</si>
  <si>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</si>
  <si>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</si>
  <si>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</si>
  <si>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</si>
  <si>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</si>
  <si>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</si>
  <si>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</si>
  <si>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</si>
  <si>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</si>
  <si>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extra navidad</t>
  </si>
  <si>
    <t>diciembre</t>
  </si>
  <si>
    <t>TOTAL</t>
  </si>
  <si>
    <t>SS</t>
  </si>
  <si>
    <t>Extra Verano</t>
  </si>
  <si>
    <t>TOTAL SS+BRUTO</t>
  </si>
  <si>
    <t>Contrato Trabajo</t>
  </si>
  <si>
    <t>Alta Seguridad Social</t>
  </si>
  <si>
    <t>Nomina Marzo</t>
  </si>
  <si>
    <t>Nomina Abril</t>
  </si>
  <si>
    <t>NP</t>
  </si>
  <si>
    <t>IRPF</t>
  </si>
  <si>
    <t>Seguridad Social Abril</t>
  </si>
  <si>
    <t>TOTALES</t>
  </si>
  <si>
    <r>
      <t xml:space="preserve">ENTIDAD:  </t>
    </r>
    <r>
      <rPr>
        <b/>
        <sz val="11"/>
        <rFont val="Arial"/>
        <family val="2"/>
      </rPr>
      <t/>
    </r>
  </si>
  <si>
    <t>ASPAYM - XXXXX</t>
  </si>
  <si>
    <t>CATEGORIA/ GRUPO DE COTIZACION</t>
  </si>
  <si>
    <t>XXXXX</t>
  </si>
  <si>
    <t>ASPAYM - XXXX</t>
  </si>
  <si>
    <t xml:space="preserve">PROGRAMA SUBVENCIONADO: </t>
  </si>
  <si>
    <t>SUBTOTAL</t>
  </si>
  <si>
    <t>1 La documentación justificativa original que acredita los gastos reflejados en este Anexo se presentará cuando así lo requiera el órgano concedente al iniciarse el procedimiento de revisión de la justificación.</t>
  </si>
  <si>
    <r>
      <t xml:space="preserve">CONCEPTO DE GASTO: </t>
    </r>
    <r>
      <rPr>
        <b/>
        <sz val="11"/>
        <rFont val="Calibri"/>
        <family val="2"/>
        <scheme val="minor"/>
      </rPr>
      <t>Gastos Corrientes</t>
    </r>
  </si>
  <si>
    <t>CONVOCATORIA 0.7</t>
  </si>
  <si>
    <t>Juan García</t>
  </si>
  <si>
    <t xml:space="preserve">Juan García </t>
  </si>
  <si>
    <t>Nomina Junio</t>
  </si>
  <si>
    <t>Nomina Agosto</t>
  </si>
  <si>
    <t>Nomina Octubre</t>
  </si>
  <si>
    <t>Nomina Noviembre</t>
  </si>
  <si>
    <t>ANEXO III-B</t>
  </si>
  <si>
    <t>% APLICABLE SOBRE BASE</t>
  </si>
  <si>
    <t>Seguridad Social Junio</t>
  </si>
  <si>
    <t>Seguridad Social Agosto</t>
  </si>
  <si>
    <t>Seguridad Social Octubre</t>
  </si>
  <si>
    <t>Seguridad Social Noviembre</t>
  </si>
  <si>
    <t>MODELO 111 1º Trimestre</t>
  </si>
  <si>
    <t>MODELO 111 2º Trimestre</t>
  </si>
  <si>
    <t>MODELO 111 3º Trimestre</t>
  </si>
  <si>
    <t>MODELO 111 4º Trimestre</t>
  </si>
  <si>
    <t>MODELO 111 190º Modelo</t>
  </si>
  <si>
    <t>AEAT</t>
  </si>
  <si>
    <t>TGSS</t>
  </si>
  <si>
    <r>
      <t xml:space="preserve">Acreedor </t>
    </r>
    <r>
      <rPr>
        <sz val="10"/>
        <rFont val="Calibri"/>
        <family val="2"/>
        <scheme val="minor"/>
      </rPr>
      <t>(Nombre y apellidos del trabajador)</t>
    </r>
  </si>
  <si>
    <t>ANEXO III-A</t>
  </si>
  <si>
    <t>RELACION ANUAL DE PERSONAL</t>
  </si>
  <si>
    <t xml:space="preserve">PROGRAMA SUBVENCIONADO:  </t>
  </si>
  <si>
    <t>PROVINCIA</t>
  </si>
  <si>
    <t>NOMBRE DEL/DE LA TRABAJADOR/A</t>
  </si>
  <si>
    <t>PROGRAMA</t>
  </si>
  <si>
    <t>NÚMERO DE MESES</t>
  </si>
  <si>
    <t>TOTALES PERSONAL</t>
  </si>
  <si>
    <t xml:space="preserve">38,5h / 9h </t>
  </si>
  <si>
    <t xml:space="preserve">38,5h  / 8h </t>
  </si>
  <si>
    <t xml:space="preserve">38,5h  / 6h </t>
  </si>
  <si>
    <t xml:space="preserve">38,5h  / 5h </t>
  </si>
  <si>
    <t>43.215.758-T</t>
  </si>
  <si>
    <t>Seguridad Social marzo</t>
  </si>
  <si>
    <t>GARCIA GONZALEZ, JUAN</t>
  </si>
  <si>
    <t>JUAN GARCIA GONZALEZ</t>
  </si>
  <si>
    <r>
      <t xml:space="preserve">ENTIDAD:  </t>
    </r>
    <r>
      <rPr>
        <b/>
        <sz val="12"/>
        <color rgb="FFFF0000"/>
        <rFont val="Calibri"/>
        <family val="2"/>
        <scheme val="minor"/>
      </rPr>
      <t>ASPAYM CUENCA</t>
    </r>
  </si>
  <si>
    <r>
      <t xml:space="preserve">ENTIDAD:  </t>
    </r>
    <r>
      <rPr>
        <b/>
        <sz val="11"/>
        <color rgb="FFFF0000"/>
        <rFont val="Arial"/>
        <family val="2"/>
      </rPr>
      <t>ASPAYM CUENCA</t>
    </r>
  </si>
  <si>
    <t>XXX</t>
  </si>
  <si>
    <t>BASE DE        COTIZACION           (especificar)</t>
  </si>
  <si>
    <r>
      <rPr>
        <i/>
        <sz val="9"/>
        <rFont val="Calibri"/>
        <family val="2"/>
        <scheme val="minor"/>
      </rPr>
      <t>Se cumplimentará un anexo III-B por cada trabajador imputado a la subvención y</t>
    </r>
    <r>
      <rPr>
        <b/>
        <i/>
        <sz val="9"/>
        <rFont val="Calibri"/>
        <family val="2"/>
        <scheme val="minor"/>
      </rPr>
      <t xml:space="preserve"> por el importe realmente imputado</t>
    </r>
  </si>
  <si>
    <t>07/10801360</t>
  </si>
  <si>
    <t>AÑO: 2023</t>
  </si>
  <si>
    <t>6 (MAR-ABR-JUN-AGO-NOV-DIC)</t>
  </si>
  <si>
    <r>
      <t xml:space="preserve">AÑO: </t>
    </r>
    <r>
      <rPr>
        <b/>
        <sz val="11"/>
        <rFont val="Calibri"/>
        <family val="2"/>
        <scheme val="minor"/>
      </rPr>
      <t xml:space="preserve"> 2023</t>
    </r>
  </si>
  <si>
    <t>01P-CUE-01</t>
  </si>
  <si>
    <t>01P-CUE-02</t>
  </si>
  <si>
    <t>01P-CUE-03</t>
  </si>
  <si>
    <t>01P-CUE-04</t>
  </si>
  <si>
    <t>01P-CUE-05</t>
  </si>
  <si>
    <t>01P-CUE-06</t>
  </si>
  <si>
    <t>01P-CUE-07</t>
  </si>
  <si>
    <t>01P-CUE-08</t>
  </si>
  <si>
    <t>01P-CUE-09</t>
  </si>
  <si>
    <t>01P-CUE-10</t>
  </si>
  <si>
    <t>01P-CUE-11</t>
  </si>
  <si>
    <t>01P-CUE-12</t>
  </si>
  <si>
    <t>01P-CUE-13</t>
  </si>
  <si>
    <t>01P-CUE-14</t>
  </si>
  <si>
    <t>01P-CUE-15</t>
  </si>
  <si>
    <t>01P-CUE-16</t>
  </si>
  <si>
    <t>01P-CUE-17</t>
  </si>
  <si>
    <t>01P-CUE-18</t>
  </si>
  <si>
    <t>01P-CUE-19</t>
  </si>
  <si>
    <t>ENTIDAD:  ASPAYM- XXXXX</t>
  </si>
  <si>
    <t>PERSONAL CONTRATADAS MEDIANTE ARRENDAMIENTO DE SERVICIOS</t>
  </si>
  <si>
    <t>EJEMPLO JUAN GARCIA</t>
  </si>
  <si>
    <t>FECHA CONTRATO</t>
  </si>
  <si>
    <t>IMPORTE SERVICIO             A</t>
  </si>
  <si>
    <t xml:space="preserve">IVA APLICADO    B </t>
  </si>
  <si>
    <t>TOTAL        A+B</t>
  </si>
  <si>
    <t>RET. IRPF</t>
  </si>
  <si>
    <t>ALTA IAE   (fecha)</t>
  </si>
  <si>
    <t>TITULACIÓN</t>
  </si>
  <si>
    <t>OBSERVACIONES</t>
  </si>
  <si>
    <t>Se cumplimentará un anexo III-C por cada trabajador imputado a la subvención y por el importe realmente imputado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</si>
</sst>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a&quot;;[Red]\-#,##0\ &quot;pta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_-* #,##0.00\ [$€-42D]_-;\-* #,##0.00\ [$€-42D]_-;_-* &quot;-&quot;??\ [$€-42D]_-;_-@_-"/>
    <numFmt numFmtId="168" formatCode="_-* #,##0.00\ [$€-C0A]_-;\-* #,##0.00\ [$€-C0A]_-;_-* &quot;-&quot;??\ [$€-C0A]_-;_-@_-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1"/>
      <name val="Arial"/>
      <family val="2"/>
    </font>
    <font>
      <b/>
      <sz val="14"/>
      <color indexed="10"/>
      <name val="Arial"/>
      <family val="2"/>
    </font>
    <font>
      <b/>
      <i/>
      <sz val="14"/>
      <color indexed="12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21"/>
      <name val="Calibri"/>
      <family val="2"/>
      <scheme val="minor"/>
    </font>
    <font>
      <sz val="9"/>
      <color indexed="2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name val="Calibri"/>
      <family val="2"/>
      <scheme val="minor"/>
    </font>
    <font>
      <b/>
      <sz val="14"/>
      <color rgb="FF0070C0"/>
      <name val="Arial"/>
      <family val="2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/>
    <xf numFmtId="0" fontId="6" fillId="0" borderId="1" xfId="0" applyFont="1" applyBorder="1"/>
    <xf numFmtId="166" fontId="7" fillId="0" borderId="1" xfId="1" applyNumberFormat="1" applyFont="1" applyBorder="1"/>
    <xf numFmtId="166" fontId="6" fillId="2" borderId="1" xfId="1" applyNumberFormat="1" applyFont="1" applyFill="1" applyBorder="1"/>
    <xf numFmtId="0" fontId="6" fillId="4" borderId="1" xfId="0" applyFont="1" applyFill="1" applyBorder="1"/>
    <xf numFmtId="0" fontId="13" fillId="0" borderId="1" xfId="0" applyFont="1" applyBorder="1"/>
    <xf numFmtId="14" fontId="14" fillId="0" borderId="1" xfId="0" applyNumberFormat="1" applyFont="1" applyBorder="1"/>
    <xf numFmtId="0" fontId="14" fillId="0" borderId="1" xfId="0" applyFont="1" applyBorder="1"/>
    <xf numFmtId="168" fontId="14" fillId="0" borderId="1" xfId="0" applyNumberFormat="1" applyFont="1" applyBorder="1"/>
    <xf numFmtId="14" fontId="13" fillId="0" borderId="1" xfId="0" applyNumberFormat="1" applyFont="1" applyBorder="1"/>
    <xf numFmtId="168" fontId="13" fillId="0" borderId="1" xfId="0" applyNumberFormat="1" applyFont="1" applyBorder="1"/>
    <xf numFmtId="168" fontId="14" fillId="0" borderId="1" xfId="0" applyNumberFormat="1" applyFont="1" applyBorder="1" applyAlignment="1">
      <alignment horizontal="center"/>
    </xf>
    <xf numFmtId="0" fontId="6" fillId="5" borderId="1" xfId="0" applyFont="1" applyFill="1" applyBorder="1"/>
    <xf numFmtId="166" fontId="6" fillId="5" borderId="1" xfId="1" applyNumberFormat="1" applyFont="1" applyFill="1" applyBorder="1"/>
    <xf numFmtId="166" fontId="10" fillId="5" borderId="1" xfId="1" applyNumberFormat="1" applyFont="1" applyFill="1" applyBorder="1"/>
    <xf numFmtId="166" fontId="6" fillId="5" borderId="1" xfId="0" applyNumberFormat="1" applyFont="1" applyFill="1" applyBorder="1"/>
    <xf numFmtId="166" fontId="10" fillId="5" borderId="8" xfId="0" applyNumberFormat="1" applyFont="1" applyFill="1" applyBorder="1"/>
    <xf numFmtId="167" fontId="6" fillId="5" borderId="3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11" fillId="0" borderId="0" xfId="0" applyFont="1"/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1" xfId="0" applyFont="1" applyBorder="1"/>
    <xf numFmtId="168" fontId="18" fillId="0" borderId="1" xfId="0" applyNumberFormat="1" applyFont="1" applyBorder="1"/>
    <xf numFmtId="168" fontId="19" fillId="7" borderId="1" xfId="0" applyNumberFormat="1" applyFont="1" applyFill="1" applyBorder="1"/>
    <xf numFmtId="10" fontId="18" fillId="0" borderId="1" xfId="0" applyNumberFormat="1" applyFont="1" applyBorder="1"/>
    <xf numFmtId="168" fontId="19" fillId="6" borderId="1" xfId="0" applyNumberFormat="1" applyFont="1" applyFill="1" applyBorder="1"/>
    <xf numFmtId="0" fontId="20" fillId="0" borderId="1" xfId="0" applyFont="1" applyBorder="1"/>
    <xf numFmtId="0" fontId="18" fillId="0" borderId="1" xfId="0" applyFont="1" applyBorder="1" applyAlignment="1">
      <alignment horizontal="right"/>
    </xf>
    <xf numFmtId="168" fontId="18" fillId="6" borderId="1" xfId="0" applyNumberFormat="1" applyFont="1" applyFill="1" applyBorder="1"/>
    <xf numFmtId="0" fontId="20" fillId="0" borderId="1" xfId="0" applyFont="1" applyBorder="1" applyAlignment="1">
      <alignment horizontal="center"/>
    </xf>
    <xf numFmtId="10" fontId="21" fillId="0" borderId="1" xfId="0" applyNumberFormat="1" applyFont="1" applyBorder="1"/>
    <xf numFmtId="168" fontId="20" fillId="0" borderId="1" xfId="0" applyNumberFormat="1" applyFont="1" applyBorder="1"/>
    <xf numFmtId="168" fontId="22" fillId="7" borderId="1" xfId="0" applyNumberFormat="1" applyFont="1" applyFill="1" applyBorder="1"/>
    <xf numFmtId="0" fontId="18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168" fontId="19" fillId="5" borderId="2" xfId="0" applyNumberFormat="1" applyFont="1" applyFill="1" applyBorder="1"/>
    <xf numFmtId="168" fontId="19" fillId="5" borderId="3" xfId="0" applyNumberFormat="1" applyFont="1" applyFill="1" applyBorder="1"/>
    <xf numFmtId="2" fontId="18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9" fontId="18" fillId="0" borderId="0" xfId="3" applyFont="1"/>
    <xf numFmtId="10" fontId="18" fillId="0" borderId="0" xfId="3" applyNumberFormat="1" applyFont="1"/>
    <xf numFmtId="168" fontId="18" fillId="0" borderId="0" xfId="0" applyNumberFormat="1" applyFont="1"/>
    <xf numFmtId="168" fontId="18" fillId="0" borderId="1" xfId="2" applyNumberFormat="1" applyFont="1" applyBorder="1"/>
    <xf numFmtId="168" fontId="13" fillId="0" borderId="0" xfId="0" applyNumberFormat="1" applyFont="1"/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8" fontId="11" fillId="8" borderId="6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0" fillId="0" borderId="0" xfId="0" applyFont="1"/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0" fillId="0" borderId="19" xfId="0" applyBorder="1"/>
    <xf numFmtId="0" fontId="31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32" fillId="0" borderId="0" xfId="0" applyFont="1"/>
    <xf numFmtId="0" fontId="18" fillId="0" borderId="12" xfId="0" applyFont="1" applyBorder="1" applyAlignment="1">
      <alignment horizontal="center"/>
    </xf>
    <xf numFmtId="168" fontId="20" fillId="0" borderId="1" xfId="2" applyNumberFormat="1" applyFont="1" applyBorder="1"/>
    <xf numFmtId="168" fontId="11" fillId="8" borderId="13" xfId="0" applyNumberFormat="1" applyFont="1" applyFill="1" applyBorder="1" applyAlignment="1">
      <alignment vertical="center"/>
    </xf>
    <xf numFmtId="168" fontId="14" fillId="0" borderId="1" xfId="2" applyNumberFormat="1" applyFont="1" applyBorder="1" applyAlignment="1">
      <alignment horizontal="center"/>
    </xf>
    <xf numFmtId="167" fontId="6" fillId="5" borderId="4" xfId="0" applyNumberFormat="1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2" fontId="36" fillId="2" borderId="7" xfId="0" applyNumberFormat="1" applyFont="1" applyFill="1" applyBorder="1" applyAlignment="1">
      <alignment horizontal="center" vertical="center" wrapText="1"/>
    </xf>
    <xf numFmtId="14" fontId="33" fillId="2" borderId="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/>
    <xf numFmtId="0" fontId="19" fillId="7" borderId="1" xfId="0" applyFont="1" applyFill="1" applyBorder="1"/>
    <xf numFmtId="0" fontId="19" fillId="7" borderId="1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14" fontId="20" fillId="0" borderId="1" xfId="0" applyNumberFormat="1" applyFont="1" applyBorder="1"/>
    <xf numFmtId="0" fontId="22" fillId="7" borderId="10" xfId="0" applyFont="1" applyFill="1" applyBorder="1" applyAlignment="1">
      <alignment horizontal="center" wrapText="1"/>
    </xf>
    <xf numFmtId="0" fontId="22" fillId="7" borderId="22" xfId="0" applyFont="1" applyFill="1" applyBorder="1" applyAlignment="1">
      <alignment horizontal="center" wrapText="1"/>
    </xf>
    <xf numFmtId="14" fontId="19" fillId="5" borderId="3" xfId="0" applyNumberFormat="1" applyFont="1" applyFill="1" applyBorder="1"/>
    <xf numFmtId="0" fontId="19" fillId="5" borderId="3" xfId="0" applyFont="1" applyFill="1" applyBorder="1"/>
    <xf numFmtId="0" fontId="19" fillId="5" borderId="23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7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15" fillId="2" borderId="10" xfId="2" applyFont="1" applyFill="1" applyBorder="1" applyAlignment="1">
      <alignment horizontal="center"/>
    </xf>
    <xf numFmtId="165" fontId="15" fillId="2" borderId="11" xfId="2" applyFont="1" applyFill="1" applyBorder="1" applyAlignment="1">
      <alignment horizontal="center"/>
    </xf>
    <xf numFmtId="165" fontId="15" fillId="2" borderId="12" xfId="2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shrinkToFit="1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3" fillId="0" borderId="6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101600</xdr:rowOff>
    </xdr:from>
    <xdr:to>
      <xdr:col>1</xdr:col>
      <xdr:colOff>722313</xdr:colOff>
      <xdr:row>0</xdr:row>
      <xdr:rowOff>565212</xdr:rowOff>
    </xdr:to>
    <xdr:pic>
      <xdr:nvPicPr>
        <xdr:cNvPr id="3114" name="Picture 1" descr="Logo Federación Aspaym">
          <a:extLst>
            <a:ext uri="{FF2B5EF4-FFF2-40B4-BE49-F238E27FC236}">
              <a16:creationId xmlns:a16="http://schemas.microsoft.com/office/drawing/2014/main" id="{92CF75A9-FBF7-E6CE-9F5C-E498D50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01600"/>
          <a:ext cx="2159000" cy="4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view="pageLayout" topLeftCell="A21" zoomScale="90" zoomScaleNormal="75" zoomScalePageLayoutView="90" workbookViewId="0">
      <selection activeCell="A29" sqref="A29:G29"/>
    </sheetView>
    <sheetView topLeftCell="A17" workbookViewId="1">
      <selection activeCell="F15" sqref="F15"/>
    </sheetView>
  </sheetViews>
  <sheetFormatPr baseColWidth="10" defaultColWidth="11.42578125" defaultRowHeight="12.75" x14ac:dyDescent="0.2"/>
  <cols>
    <col min="1" max="1" width="11" style="34" customWidth="1"/>
    <col min="2" max="2" width="16" style="34" customWidth="1"/>
    <col min="3" max="3" width="19.42578125" style="34" customWidth="1"/>
    <col min="4" max="4" width="18.140625" style="34" customWidth="1"/>
    <col min="5" max="5" width="10.5703125" style="61" customWidth="1"/>
    <col min="6" max="6" width="11.42578125" style="61" customWidth="1"/>
    <col min="7" max="7" width="11.85546875" style="34" customWidth="1"/>
    <col min="8" max="8" width="11.28515625" style="34" customWidth="1"/>
    <col min="9" max="16384" width="11.42578125" style="34"/>
  </cols>
  <sheetData>
    <row r="1" spans="1:7" ht="18" customHeight="1" x14ac:dyDescent="0.25">
      <c r="A1" s="103" t="s">
        <v>9</v>
      </c>
      <c r="B1" s="103"/>
      <c r="C1" s="103"/>
      <c r="D1" s="103"/>
      <c r="E1" s="103"/>
      <c r="F1" s="103"/>
      <c r="G1" s="103"/>
    </row>
    <row r="2" spans="1:7" ht="18" customHeight="1" x14ac:dyDescent="0.25">
      <c r="A2" s="103" t="s">
        <v>75</v>
      </c>
      <c r="B2" s="103"/>
      <c r="C2" s="103"/>
      <c r="D2" s="103"/>
      <c r="E2" s="103"/>
      <c r="F2" s="103"/>
      <c r="G2" s="103"/>
    </row>
    <row r="4" spans="1:7" ht="15" x14ac:dyDescent="0.25">
      <c r="A4" s="25" t="s">
        <v>120</v>
      </c>
      <c r="B4" s="25"/>
      <c r="C4" s="25"/>
      <c r="D4" s="25"/>
    </row>
    <row r="5" spans="1:7" ht="15" x14ac:dyDescent="0.25">
      <c r="A5" s="25" t="s">
        <v>66</v>
      </c>
      <c r="B5" s="28" t="s">
        <v>67</v>
      </c>
      <c r="C5" s="25"/>
      <c r="D5" s="25"/>
    </row>
    <row r="6" spans="1:7" ht="17.45" customHeight="1" x14ac:dyDescent="0.25">
      <c r="A6" s="26" t="s">
        <v>71</v>
      </c>
      <c r="B6" s="25"/>
      <c r="C6" s="27" t="s">
        <v>69</v>
      </c>
      <c r="E6" s="62"/>
      <c r="F6" s="62"/>
      <c r="G6" s="62"/>
    </row>
    <row r="7" spans="1:7" ht="15" x14ac:dyDescent="0.25">
      <c r="A7" s="25" t="s">
        <v>5</v>
      </c>
      <c r="B7" s="25"/>
      <c r="C7" s="28" t="s">
        <v>69</v>
      </c>
    </row>
    <row r="8" spans="1:7" ht="15" x14ac:dyDescent="0.25">
      <c r="A8" s="25" t="s">
        <v>74</v>
      </c>
      <c r="B8" s="25"/>
      <c r="C8" s="25"/>
      <c r="D8" s="25"/>
    </row>
    <row r="9" spans="1:7" ht="15" x14ac:dyDescent="0.25">
      <c r="A9" s="25" t="s">
        <v>0</v>
      </c>
      <c r="B9" s="29" t="s">
        <v>6</v>
      </c>
      <c r="C9" s="25"/>
      <c r="D9" s="25"/>
    </row>
    <row r="11" spans="1:7" ht="45" customHeight="1" x14ac:dyDescent="0.2">
      <c r="A11" s="67" t="s">
        <v>2</v>
      </c>
      <c r="B11" s="67" t="s">
        <v>3</v>
      </c>
      <c r="C11" s="67" t="s">
        <v>1</v>
      </c>
      <c r="D11" s="67" t="s">
        <v>95</v>
      </c>
      <c r="E11" s="68" t="s">
        <v>7</v>
      </c>
      <c r="F11" s="68" t="s">
        <v>8</v>
      </c>
      <c r="G11" s="67" t="s">
        <v>4</v>
      </c>
    </row>
    <row r="12" spans="1:7" x14ac:dyDescent="0.2">
      <c r="A12" s="105" t="s">
        <v>10</v>
      </c>
      <c r="B12" s="106"/>
      <c r="C12" s="106"/>
      <c r="D12" s="106"/>
      <c r="E12" s="106"/>
      <c r="F12" s="106"/>
      <c r="G12" s="107"/>
    </row>
    <row r="13" spans="1:7" x14ac:dyDescent="0.2">
      <c r="A13" s="12" t="s">
        <v>121</v>
      </c>
      <c r="B13" s="11">
        <v>43120</v>
      </c>
      <c r="C13" s="11" t="s">
        <v>58</v>
      </c>
      <c r="D13" s="12" t="s">
        <v>77</v>
      </c>
      <c r="E13" s="13" t="s">
        <v>62</v>
      </c>
      <c r="F13" s="82">
        <v>0</v>
      </c>
      <c r="G13" s="11"/>
    </row>
    <row r="14" spans="1:7" x14ac:dyDescent="0.2">
      <c r="A14" s="12" t="s">
        <v>122</v>
      </c>
      <c r="B14" s="11">
        <v>43101</v>
      </c>
      <c r="C14" s="11" t="s">
        <v>59</v>
      </c>
      <c r="D14" s="12" t="s">
        <v>77</v>
      </c>
      <c r="E14" s="13" t="s">
        <v>62</v>
      </c>
      <c r="F14" s="82">
        <v>0</v>
      </c>
      <c r="G14" s="11"/>
    </row>
    <row r="15" spans="1:7" x14ac:dyDescent="0.2">
      <c r="A15" s="12" t="s">
        <v>123</v>
      </c>
      <c r="B15" s="11">
        <v>45382</v>
      </c>
      <c r="C15" s="11" t="s">
        <v>60</v>
      </c>
      <c r="D15" s="12" t="s">
        <v>77</v>
      </c>
      <c r="E15" s="13">
        <v>1428.57</v>
      </c>
      <c r="F15" s="82">
        <f>+Totales!B8</f>
        <v>329.23</v>
      </c>
      <c r="G15" s="11">
        <v>45382</v>
      </c>
    </row>
    <row r="16" spans="1:7" x14ac:dyDescent="0.2">
      <c r="A16" s="12" t="s">
        <v>124</v>
      </c>
      <c r="B16" s="11">
        <v>45412</v>
      </c>
      <c r="C16" s="11" t="s">
        <v>61</v>
      </c>
      <c r="D16" s="12" t="s">
        <v>77</v>
      </c>
      <c r="E16" s="13">
        <v>1428.57</v>
      </c>
      <c r="F16" s="82">
        <f>+Totales!B9</f>
        <v>414.96103896103898</v>
      </c>
      <c r="G16" s="11">
        <v>45412</v>
      </c>
    </row>
    <row r="17" spans="1:7" x14ac:dyDescent="0.2">
      <c r="A17" s="12" t="s">
        <v>125</v>
      </c>
      <c r="B17" s="11">
        <v>45473</v>
      </c>
      <c r="C17" s="11" t="s">
        <v>78</v>
      </c>
      <c r="D17" s="12" t="s">
        <v>77</v>
      </c>
      <c r="E17" s="13">
        <v>1428.57</v>
      </c>
      <c r="F17" s="82">
        <f>+Totales!B11</f>
        <v>414.96103896103898</v>
      </c>
      <c r="G17" s="11">
        <v>45473</v>
      </c>
    </row>
    <row r="18" spans="1:7" x14ac:dyDescent="0.2">
      <c r="A18" s="12" t="s">
        <v>126</v>
      </c>
      <c r="B18" s="11">
        <v>45535</v>
      </c>
      <c r="C18" s="11" t="s">
        <v>79</v>
      </c>
      <c r="D18" s="12" t="s">
        <v>77</v>
      </c>
      <c r="E18" s="13">
        <v>1428.57</v>
      </c>
      <c r="F18" s="82">
        <f>+Totales!B14</f>
        <v>253.62077922077924</v>
      </c>
      <c r="G18" s="11">
        <v>45535</v>
      </c>
    </row>
    <row r="19" spans="1:7" x14ac:dyDescent="0.2">
      <c r="A19" s="12" t="s">
        <v>127</v>
      </c>
      <c r="B19" s="11">
        <v>45596</v>
      </c>
      <c r="C19" s="11" t="s">
        <v>80</v>
      </c>
      <c r="D19" s="12" t="s">
        <v>77</v>
      </c>
      <c r="E19" s="13">
        <v>1428.57</v>
      </c>
      <c r="F19" s="82">
        <f>+Totales!B17</f>
        <v>253.62077922077924</v>
      </c>
      <c r="G19" s="11">
        <v>45596</v>
      </c>
    </row>
    <row r="20" spans="1:7" x14ac:dyDescent="0.2">
      <c r="A20" s="12" t="s">
        <v>128</v>
      </c>
      <c r="B20" s="11">
        <v>45626</v>
      </c>
      <c r="C20" s="11" t="s">
        <v>81</v>
      </c>
      <c r="D20" s="12" t="s">
        <v>77</v>
      </c>
      <c r="E20" s="13">
        <v>1428.57</v>
      </c>
      <c r="F20" s="82">
        <f>+Totales!B18</f>
        <v>253.62077922077924</v>
      </c>
      <c r="G20" s="11">
        <v>45626</v>
      </c>
    </row>
    <row r="21" spans="1:7" x14ac:dyDescent="0.2">
      <c r="A21" s="10"/>
      <c r="B21" s="10"/>
      <c r="C21" s="14"/>
      <c r="D21" s="10"/>
      <c r="E21" s="15"/>
      <c r="G21" s="10"/>
    </row>
    <row r="22" spans="1:7" x14ac:dyDescent="0.2">
      <c r="A22" s="105" t="s">
        <v>11</v>
      </c>
      <c r="B22" s="106"/>
      <c r="C22" s="106"/>
      <c r="D22" s="106"/>
      <c r="E22" s="106"/>
      <c r="F22" s="106"/>
      <c r="G22" s="107"/>
    </row>
    <row r="23" spans="1:7" x14ac:dyDescent="0.2">
      <c r="A23" s="12" t="s">
        <v>129</v>
      </c>
      <c r="B23" s="11">
        <v>45397</v>
      </c>
      <c r="C23" s="12" t="s">
        <v>109</v>
      </c>
      <c r="D23" s="12" t="s">
        <v>94</v>
      </c>
      <c r="E23" s="13">
        <v>2150</v>
      </c>
      <c r="F23" s="13">
        <f>+Totales!B25</f>
        <v>90.506597999999983</v>
      </c>
      <c r="G23" s="11">
        <v>45412</v>
      </c>
    </row>
    <row r="24" spans="1:7" x14ac:dyDescent="0.2">
      <c r="A24" s="12" t="s">
        <v>130</v>
      </c>
      <c r="B24" s="11">
        <v>45427</v>
      </c>
      <c r="C24" s="12" t="s">
        <v>64</v>
      </c>
      <c r="D24" s="12" t="s">
        <v>94</v>
      </c>
      <c r="E24" s="13">
        <v>2663</v>
      </c>
      <c r="F24" s="13">
        <f>+Totales!B26</f>
        <v>130.05177849350648</v>
      </c>
      <c r="G24" s="11">
        <v>45443</v>
      </c>
    </row>
    <row r="25" spans="1:7" x14ac:dyDescent="0.2">
      <c r="A25" s="12" t="s">
        <v>131</v>
      </c>
      <c r="B25" s="11">
        <v>45489</v>
      </c>
      <c r="C25" s="12" t="s">
        <v>84</v>
      </c>
      <c r="D25" s="12" t="s">
        <v>94</v>
      </c>
      <c r="E25" s="13">
        <v>2460</v>
      </c>
      <c r="F25" s="13">
        <f>+Totales!B28</f>
        <v>130.053066</v>
      </c>
      <c r="G25" s="11">
        <v>45504</v>
      </c>
    </row>
    <row r="26" spans="1:7" x14ac:dyDescent="0.2">
      <c r="A26" s="12" t="s">
        <v>132</v>
      </c>
      <c r="B26" s="11">
        <v>45550</v>
      </c>
      <c r="C26" s="12" t="s">
        <v>85</v>
      </c>
      <c r="D26" s="12" t="s">
        <v>94</v>
      </c>
      <c r="E26" s="13">
        <v>2460</v>
      </c>
      <c r="F26" s="13">
        <f>+Totales!B31</f>
        <v>81.421079999999989</v>
      </c>
      <c r="G26" s="11">
        <v>45565</v>
      </c>
    </row>
    <row r="27" spans="1:7" x14ac:dyDescent="0.2">
      <c r="A27" s="12" t="s">
        <v>133</v>
      </c>
      <c r="B27" s="11">
        <v>45611</v>
      </c>
      <c r="C27" s="12" t="s">
        <v>86</v>
      </c>
      <c r="D27" s="12" t="s">
        <v>94</v>
      </c>
      <c r="E27" s="13">
        <v>2158</v>
      </c>
      <c r="F27" s="13">
        <f>+Totales!B34</f>
        <v>81.421080000000003</v>
      </c>
      <c r="G27" s="11">
        <v>45626</v>
      </c>
    </row>
    <row r="28" spans="1:7" x14ac:dyDescent="0.2">
      <c r="A28" s="12" t="s">
        <v>134</v>
      </c>
      <c r="B28" s="11">
        <v>45641</v>
      </c>
      <c r="C28" s="12" t="s">
        <v>87</v>
      </c>
      <c r="D28" s="12" t="s">
        <v>94</v>
      </c>
      <c r="E28" s="13">
        <v>2380</v>
      </c>
      <c r="F28" s="13">
        <f>+Totales!B35</f>
        <v>81.421080000000003</v>
      </c>
      <c r="G28" s="11">
        <v>45657</v>
      </c>
    </row>
    <row r="29" spans="1:7" x14ac:dyDescent="0.2">
      <c r="A29" s="108" t="s">
        <v>63</v>
      </c>
      <c r="B29" s="109"/>
      <c r="C29" s="109"/>
      <c r="D29" s="109"/>
      <c r="E29" s="109"/>
      <c r="F29" s="109"/>
      <c r="G29" s="110"/>
    </row>
    <row r="30" spans="1:7" x14ac:dyDescent="0.2">
      <c r="A30" s="12" t="s">
        <v>135</v>
      </c>
      <c r="B30" s="11"/>
      <c r="C30" s="12" t="s">
        <v>88</v>
      </c>
      <c r="D30" s="12" t="s">
        <v>93</v>
      </c>
      <c r="E30" s="13">
        <v>1230</v>
      </c>
      <c r="F30" s="16">
        <v>0</v>
      </c>
      <c r="G30" s="11"/>
    </row>
    <row r="31" spans="1:7" x14ac:dyDescent="0.2">
      <c r="A31" s="12" t="s">
        <v>136</v>
      </c>
      <c r="B31" s="11"/>
      <c r="C31" s="12" t="s">
        <v>89</v>
      </c>
      <c r="D31" s="12" t="s">
        <v>93</v>
      </c>
      <c r="E31" s="13">
        <v>1245</v>
      </c>
      <c r="F31" s="16">
        <v>0</v>
      </c>
      <c r="G31" s="11"/>
    </row>
    <row r="32" spans="1:7" x14ac:dyDescent="0.2">
      <c r="A32" s="12" t="s">
        <v>137</v>
      </c>
      <c r="B32" s="11"/>
      <c r="C32" s="12" t="s">
        <v>90</v>
      </c>
      <c r="D32" s="12" t="s">
        <v>93</v>
      </c>
      <c r="E32" s="13">
        <v>1245</v>
      </c>
      <c r="F32" s="16">
        <v>0</v>
      </c>
      <c r="G32" s="11"/>
    </row>
    <row r="33" spans="1:7" x14ac:dyDescent="0.2">
      <c r="A33" s="12" t="s">
        <v>138</v>
      </c>
      <c r="B33" s="11"/>
      <c r="C33" s="12" t="s">
        <v>91</v>
      </c>
      <c r="D33" s="12" t="s">
        <v>93</v>
      </c>
      <c r="E33" s="13">
        <v>1245</v>
      </c>
      <c r="F33" s="16">
        <v>0</v>
      </c>
      <c r="G33" s="11"/>
    </row>
    <row r="34" spans="1:7" x14ac:dyDescent="0.2">
      <c r="A34" s="12" t="s">
        <v>139</v>
      </c>
      <c r="B34" s="11">
        <v>45316</v>
      </c>
      <c r="C34" s="12" t="s">
        <v>92</v>
      </c>
      <c r="D34" s="12" t="s">
        <v>93</v>
      </c>
      <c r="E34" s="13">
        <v>0</v>
      </c>
      <c r="F34" s="16">
        <v>0</v>
      </c>
      <c r="G34" s="11">
        <v>45316</v>
      </c>
    </row>
    <row r="35" spans="1:7" ht="11.45" customHeight="1" thickBot="1" x14ac:dyDescent="0.25">
      <c r="A35" s="104"/>
      <c r="B35" s="104"/>
      <c r="C35" s="104"/>
      <c r="D35" s="104"/>
      <c r="E35" s="104"/>
      <c r="F35" s="104"/>
      <c r="G35" s="104"/>
    </row>
    <row r="36" spans="1:7" s="26" customFormat="1" ht="23.45" customHeight="1" thickBot="1" x14ac:dyDescent="0.25">
      <c r="A36" s="64"/>
      <c r="B36" s="65"/>
      <c r="C36" s="65"/>
      <c r="D36" s="65"/>
      <c r="E36" s="66" t="s">
        <v>65</v>
      </c>
      <c r="F36" s="66">
        <f>SUM(F12:F34)</f>
        <v>2514.8890980779224</v>
      </c>
      <c r="G36" s="81"/>
    </row>
    <row r="38" spans="1:7" ht="35.1" customHeight="1" x14ac:dyDescent="0.2">
      <c r="A38" s="102" t="s">
        <v>73</v>
      </c>
      <c r="B38" s="102"/>
      <c r="C38" s="102"/>
      <c r="D38" s="102"/>
      <c r="E38" s="102"/>
      <c r="F38" s="102"/>
      <c r="G38" s="102"/>
    </row>
    <row r="40" spans="1:7" x14ac:dyDescent="0.2">
      <c r="C40" s="63"/>
    </row>
  </sheetData>
  <mergeCells count="7">
    <mergeCell ref="A38:G38"/>
    <mergeCell ref="A1:G1"/>
    <mergeCell ref="A2:G2"/>
    <mergeCell ref="A35:G35"/>
    <mergeCell ref="A12:G12"/>
    <mergeCell ref="A29:G29"/>
    <mergeCell ref="A22:G22"/>
  </mergeCells>
  <phoneticPr fontId="0" type="noConversion"/>
  <pageMargins left="0.22135416666666666" right="0.22135416666666666" top="0.66666666666666663" bottom="1" header="0" footer="0"/>
  <pageSetup paperSize="9" orientation="portrait" horizontalDpi="360" r:id="rId1"/>
  <headerFooter alignWithMargins="0">
    <oddHeader xml:space="preserve">&amp;RANEXO I
</oddHeader>
    <oddFooter>&amp;LED,01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9"/>
  <sheetViews>
    <sheetView view="pageLayout" topLeftCell="A27" zoomScale="80" zoomScaleNormal="75" zoomScalePageLayoutView="80" workbookViewId="0">
      <selection activeCell="C39" sqref="C39"/>
    </sheetView>
    <sheetView zoomScale="70" zoomScaleNormal="70" workbookViewId="1">
      <selection activeCell="B32" sqref="B32"/>
    </sheetView>
  </sheetViews>
  <sheetFormatPr baseColWidth="10" defaultRowHeight="12.75" x14ac:dyDescent="0.2"/>
  <cols>
    <col min="1" max="1" width="21.28515625" customWidth="1"/>
    <col min="2" max="2" width="19" customWidth="1"/>
    <col min="3" max="3" width="21.42578125" customWidth="1"/>
  </cols>
  <sheetData>
    <row r="1" spans="1:3" s="2" customFormat="1" ht="50.25" customHeight="1" x14ac:dyDescent="0.25">
      <c r="A1" s="1"/>
      <c r="C1" s="3"/>
    </row>
    <row r="2" spans="1:3" s="2" customFormat="1" ht="21" customHeight="1" x14ac:dyDescent="0.25">
      <c r="A2" s="1"/>
      <c r="C2" s="4"/>
    </row>
    <row r="3" spans="1:3" s="2" customFormat="1" ht="18" x14ac:dyDescent="0.25">
      <c r="A3" s="78" t="s">
        <v>103</v>
      </c>
      <c r="C3" s="77" t="s">
        <v>70</v>
      </c>
    </row>
    <row r="4" spans="1:3" s="2" customFormat="1" ht="18" x14ac:dyDescent="0.25">
      <c r="A4" s="1"/>
    </row>
    <row r="5" spans="1:3" s="1" customFormat="1" ht="18" x14ac:dyDescent="0.25">
      <c r="A5" s="5" t="s">
        <v>39</v>
      </c>
      <c r="B5" s="5" t="s">
        <v>76</v>
      </c>
      <c r="C5" s="5" t="s">
        <v>40</v>
      </c>
    </row>
    <row r="6" spans="1:3" s="2" customFormat="1" ht="18" x14ac:dyDescent="0.25">
      <c r="A6" s="6" t="s">
        <v>41</v>
      </c>
      <c r="B6" s="7">
        <f>+'ANEXO III-B JUAN'!G13</f>
        <v>0</v>
      </c>
      <c r="C6" s="8">
        <f>+B6</f>
        <v>0</v>
      </c>
    </row>
    <row r="7" spans="1:3" s="2" customFormat="1" ht="18" x14ac:dyDescent="0.25">
      <c r="A7" s="6" t="s">
        <v>42</v>
      </c>
      <c r="B7" s="7">
        <f>+'ANEXO III-B JUAN'!G14</f>
        <v>0</v>
      </c>
      <c r="C7" s="8">
        <f t="shared" ref="C7:C19" si="0">+B7</f>
        <v>0</v>
      </c>
    </row>
    <row r="8" spans="1:3" s="2" customFormat="1" ht="18" x14ac:dyDescent="0.25">
      <c r="A8" s="6" t="s">
        <v>43</v>
      </c>
      <c r="B8" s="7">
        <f>+'ANEXO III-B JUAN'!G15</f>
        <v>329.23</v>
      </c>
      <c r="C8" s="8">
        <f t="shared" si="0"/>
        <v>329.23</v>
      </c>
    </row>
    <row r="9" spans="1:3" s="2" customFormat="1" ht="18" x14ac:dyDescent="0.25">
      <c r="A9" s="6" t="s">
        <v>44</v>
      </c>
      <c r="B9" s="7">
        <f>+'ANEXO III-B JUAN'!G16</f>
        <v>414.96103896103898</v>
      </c>
      <c r="C9" s="8">
        <f t="shared" si="0"/>
        <v>414.96103896103898</v>
      </c>
    </row>
    <row r="10" spans="1:3" s="2" customFormat="1" ht="18" x14ac:dyDescent="0.25">
      <c r="A10" s="6" t="s">
        <v>45</v>
      </c>
      <c r="B10" s="7">
        <f>+'ANEXO III-B JUAN'!G17</f>
        <v>0</v>
      </c>
      <c r="C10" s="8">
        <f t="shared" si="0"/>
        <v>0</v>
      </c>
    </row>
    <row r="11" spans="1:3" s="2" customFormat="1" ht="18" x14ac:dyDescent="0.25">
      <c r="A11" s="6" t="s">
        <v>46</v>
      </c>
      <c r="B11" s="7">
        <f>+'ANEXO III-B JUAN'!G18</f>
        <v>414.96103896103898</v>
      </c>
      <c r="C11" s="8">
        <f t="shared" si="0"/>
        <v>414.96103896103898</v>
      </c>
    </row>
    <row r="12" spans="1:3" s="2" customFormat="1" ht="18" x14ac:dyDescent="0.25">
      <c r="A12" s="6" t="s">
        <v>36</v>
      </c>
      <c r="B12" s="7">
        <f>+'ANEXO III-B JUAN'!G19</f>
        <v>0</v>
      </c>
      <c r="C12" s="8">
        <f t="shared" si="0"/>
        <v>0</v>
      </c>
    </row>
    <row r="13" spans="1:3" s="2" customFormat="1" ht="18" x14ac:dyDescent="0.25">
      <c r="A13" s="6" t="s">
        <v>47</v>
      </c>
      <c r="B13" s="7">
        <f>+'ANEXO III-B JUAN'!G19</f>
        <v>0</v>
      </c>
      <c r="C13" s="8">
        <f t="shared" si="0"/>
        <v>0</v>
      </c>
    </row>
    <row r="14" spans="1:3" s="2" customFormat="1" ht="18" x14ac:dyDescent="0.25">
      <c r="A14" s="6" t="s">
        <v>48</v>
      </c>
      <c r="B14" s="7">
        <f>+'ANEXO III-B JUAN'!G20</f>
        <v>253.62077922077924</v>
      </c>
      <c r="C14" s="8">
        <f t="shared" si="0"/>
        <v>253.62077922077924</v>
      </c>
    </row>
    <row r="15" spans="1:3" s="2" customFormat="1" ht="18" x14ac:dyDescent="0.25">
      <c r="A15" s="6" t="s">
        <v>49</v>
      </c>
      <c r="B15" s="7">
        <f>+'ANEXO III-B JUAN'!G21</f>
        <v>0</v>
      </c>
      <c r="C15" s="8">
        <f t="shared" si="0"/>
        <v>0</v>
      </c>
    </row>
    <row r="16" spans="1:3" s="2" customFormat="1" ht="18" x14ac:dyDescent="0.25">
      <c r="A16" s="6" t="s">
        <v>50</v>
      </c>
      <c r="B16" s="7">
        <f>+'ANEXO III-B JUAN'!G22</f>
        <v>0</v>
      </c>
      <c r="C16" s="8">
        <f t="shared" si="0"/>
        <v>0</v>
      </c>
    </row>
    <row r="17" spans="1:3" s="2" customFormat="1" ht="18" x14ac:dyDescent="0.25">
      <c r="A17" s="6" t="s">
        <v>51</v>
      </c>
      <c r="B17" s="7">
        <f>+'ANEXO III-B JUAN'!G23</f>
        <v>253.62077922077924</v>
      </c>
      <c r="C17" s="8">
        <f t="shared" si="0"/>
        <v>253.62077922077924</v>
      </c>
    </row>
    <row r="18" spans="1:3" s="2" customFormat="1" ht="18" x14ac:dyDescent="0.25">
      <c r="A18" s="1" t="s">
        <v>53</v>
      </c>
      <c r="B18" s="7">
        <f>+'ANEXO III-B JUAN'!G24</f>
        <v>253.62077922077924</v>
      </c>
      <c r="C18" s="8">
        <f t="shared" si="0"/>
        <v>253.62077922077924</v>
      </c>
    </row>
    <row r="19" spans="1:3" s="2" customFormat="1" ht="18" x14ac:dyDescent="0.25">
      <c r="A19" s="6" t="s">
        <v>52</v>
      </c>
      <c r="B19" s="7">
        <f>+'ANEXO III-B JUAN'!G26</f>
        <v>0</v>
      </c>
      <c r="C19" s="8">
        <f t="shared" si="0"/>
        <v>0</v>
      </c>
    </row>
    <row r="20" spans="1:3" s="2" customFormat="1" ht="18.75" x14ac:dyDescent="0.3">
      <c r="A20" s="17" t="s">
        <v>54</v>
      </c>
      <c r="B20" s="18">
        <f>SUM(B6:B19)</f>
        <v>1920.0144155844157</v>
      </c>
      <c r="C20" s="19">
        <f>SUM(C6:C19)</f>
        <v>1920.0144155844157</v>
      </c>
    </row>
    <row r="21" spans="1:3" s="2" customFormat="1" ht="18" x14ac:dyDescent="0.25">
      <c r="A21" s="1"/>
    </row>
    <row r="22" spans="1:3" s="2" customFormat="1" ht="18" x14ac:dyDescent="0.25">
      <c r="A22" s="9" t="s">
        <v>55</v>
      </c>
      <c r="B22" s="9" t="s">
        <v>76</v>
      </c>
      <c r="C22" s="9" t="s">
        <v>40</v>
      </c>
    </row>
    <row r="23" spans="1:3" s="2" customFormat="1" ht="18" x14ac:dyDescent="0.25">
      <c r="A23" s="6" t="s">
        <v>41</v>
      </c>
      <c r="B23" s="7">
        <f>+'ANEXO III-B JUAN'!H13-'ANEXO III-B JUAN'!L13</f>
        <v>0</v>
      </c>
      <c r="C23" s="8">
        <f t="shared" ref="C23:C36" si="1">SUM(B23:B23)</f>
        <v>0</v>
      </c>
    </row>
    <row r="24" spans="1:3" s="2" customFormat="1" ht="18" x14ac:dyDescent="0.25">
      <c r="A24" s="6" t="s">
        <v>42</v>
      </c>
      <c r="B24" s="7">
        <f>+'ANEXO III-B JUAN'!H14-'ANEXO III-B JUAN'!L14</f>
        <v>0</v>
      </c>
      <c r="C24" s="8">
        <f t="shared" si="1"/>
        <v>0</v>
      </c>
    </row>
    <row r="25" spans="1:3" s="2" customFormat="1" ht="18" x14ac:dyDescent="0.25">
      <c r="A25" s="6" t="s">
        <v>43</v>
      </c>
      <c r="B25" s="7">
        <f>+'ANEXO III-B JUAN'!H15-'ANEXO III-B JUAN'!L15</f>
        <v>90.506597999999983</v>
      </c>
      <c r="C25" s="8">
        <f t="shared" si="1"/>
        <v>90.506597999999983</v>
      </c>
    </row>
    <row r="26" spans="1:3" s="2" customFormat="1" ht="18" x14ac:dyDescent="0.25">
      <c r="A26" s="6" t="s">
        <v>44</v>
      </c>
      <c r="B26" s="7">
        <f>+'ANEXO III-B JUAN'!H16-'ANEXO III-B JUAN'!L16</f>
        <v>130.05177849350648</v>
      </c>
      <c r="C26" s="8">
        <f t="shared" si="1"/>
        <v>130.05177849350648</v>
      </c>
    </row>
    <row r="27" spans="1:3" s="2" customFormat="1" ht="18" x14ac:dyDescent="0.25">
      <c r="A27" s="6" t="s">
        <v>45</v>
      </c>
      <c r="B27" s="7">
        <f>+'ANEXO III-B JUAN'!H17-'ANEXO III-B JUAN'!L17</f>
        <v>0</v>
      </c>
      <c r="C27" s="8">
        <f t="shared" si="1"/>
        <v>0</v>
      </c>
    </row>
    <row r="28" spans="1:3" s="2" customFormat="1" ht="18" x14ac:dyDescent="0.25">
      <c r="A28" s="6" t="s">
        <v>46</v>
      </c>
      <c r="B28" s="7">
        <f>+'ANEXO III-B JUAN'!H18-'ANEXO III-B JUAN'!L18</f>
        <v>130.053066</v>
      </c>
      <c r="C28" s="8">
        <f t="shared" si="1"/>
        <v>130.053066</v>
      </c>
    </row>
    <row r="29" spans="1:3" s="2" customFormat="1" ht="18" x14ac:dyDescent="0.25">
      <c r="A29" s="6" t="s">
        <v>56</v>
      </c>
      <c r="B29" s="7">
        <f>+'ANEXO III-B JUAN'!H19-'ANEXO III-B JUAN'!L19</f>
        <v>0</v>
      </c>
      <c r="C29" s="8">
        <f t="shared" si="1"/>
        <v>0</v>
      </c>
    </row>
    <row r="30" spans="1:3" s="2" customFormat="1" ht="18" x14ac:dyDescent="0.25">
      <c r="A30" s="6" t="s">
        <v>30</v>
      </c>
      <c r="B30" s="7">
        <f>+'ANEXO III-B JUAN'!H19</f>
        <v>0</v>
      </c>
      <c r="C30" s="8">
        <f t="shared" si="1"/>
        <v>0</v>
      </c>
    </row>
    <row r="31" spans="1:3" s="2" customFormat="1" ht="18" x14ac:dyDescent="0.25">
      <c r="A31" s="6" t="s">
        <v>48</v>
      </c>
      <c r="B31" s="7">
        <f>+'ANEXO III-B JUAN'!H20</f>
        <v>81.421079999999989</v>
      </c>
      <c r="C31" s="8">
        <f t="shared" si="1"/>
        <v>81.421079999999989</v>
      </c>
    </row>
    <row r="32" spans="1:3" s="2" customFormat="1" ht="18" x14ac:dyDescent="0.25">
      <c r="A32" s="6" t="s">
        <v>49</v>
      </c>
      <c r="B32" s="7">
        <f>+'ANEXO III-B JUAN'!H21</f>
        <v>0</v>
      </c>
      <c r="C32" s="8">
        <f t="shared" si="1"/>
        <v>0</v>
      </c>
    </row>
    <row r="33" spans="1:3" s="2" customFormat="1" ht="18" x14ac:dyDescent="0.25">
      <c r="A33" s="1" t="s">
        <v>50</v>
      </c>
      <c r="B33" s="7">
        <f>+'ANEXO III-B JUAN'!H22</f>
        <v>0</v>
      </c>
      <c r="C33" s="8">
        <f t="shared" si="1"/>
        <v>0</v>
      </c>
    </row>
    <row r="34" spans="1:3" s="2" customFormat="1" ht="18" x14ac:dyDescent="0.25">
      <c r="A34" s="6" t="s">
        <v>51</v>
      </c>
      <c r="B34" s="7">
        <f>+'ANEXO III-B JUAN'!H23</f>
        <v>81.421080000000003</v>
      </c>
      <c r="C34" s="8">
        <f t="shared" si="1"/>
        <v>81.421080000000003</v>
      </c>
    </row>
    <row r="35" spans="1:3" s="2" customFormat="1" ht="18" x14ac:dyDescent="0.25">
      <c r="A35" s="6" t="s">
        <v>53</v>
      </c>
      <c r="B35" s="7">
        <f>+'ANEXO III-B JUAN'!H24</f>
        <v>81.421080000000003</v>
      </c>
      <c r="C35" s="8">
        <f t="shared" si="1"/>
        <v>81.421080000000003</v>
      </c>
    </row>
    <row r="36" spans="1:3" s="2" customFormat="1" ht="18.75" thickBot="1" x14ac:dyDescent="0.3">
      <c r="A36" s="6"/>
      <c r="B36" s="7">
        <f>+'ANEXO III-B JUAN'!H25</f>
        <v>0</v>
      </c>
      <c r="C36" s="8">
        <f t="shared" si="1"/>
        <v>0</v>
      </c>
    </row>
    <row r="37" spans="1:3" s="2" customFormat="1" ht="19.5" thickBot="1" x14ac:dyDescent="0.35">
      <c r="A37" s="17" t="s">
        <v>54</v>
      </c>
      <c r="B37" s="20">
        <f>SUM(B23:B36)</f>
        <v>594.87468249350638</v>
      </c>
      <c r="C37" s="21">
        <f>SUM(C23:C36)</f>
        <v>594.87468249350638</v>
      </c>
    </row>
    <row r="38" spans="1:3" s="2" customFormat="1" ht="18.75" thickBot="1" x14ac:dyDescent="0.3">
      <c r="A38" s="1"/>
    </row>
    <row r="39" spans="1:3" s="2" customFormat="1" ht="32.25" customHeight="1" thickBot="1" x14ac:dyDescent="0.3">
      <c r="A39" s="23" t="s">
        <v>57</v>
      </c>
      <c r="B39" s="22">
        <f>SUM(B37+B20)</f>
        <v>2514.889098077922</v>
      </c>
      <c r="C39" s="83">
        <f>SUM(B39:B39)</f>
        <v>2514.889098077922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&amp;LTABLA TOTALES&amp;CPERSONAL&amp;RED. 01</oddHeader>
    <oddFooter>&amp;LED,01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view="pageBreakPreview" topLeftCell="A10" zoomScale="90" zoomScaleNormal="100" zoomScaleSheetLayoutView="90" workbookViewId="0">
      <selection activeCell="M28" sqref="M28"/>
    </sheetView>
    <sheetView topLeftCell="A8" zoomScale="90" zoomScaleNormal="90" workbookViewId="1">
      <selection activeCell="A4" sqref="A4:M4"/>
    </sheetView>
  </sheetViews>
  <sheetFormatPr baseColWidth="10" defaultColWidth="10.85546875" defaultRowHeight="12" x14ac:dyDescent="0.2"/>
  <cols>
    <col min="1" max="1" width="11.28515625" style="47" customWidth="1"/>
    <col min="2" max="2" width="9.28515625" style="51" customWidth="1"/>
    <col min="3" max="3" width="12.5703125" style="88" customWidth="1"/>
    <col min="4" max="4" width="9.85546875" style="47" customWidth="1"/>
    <col min="5" max="5" width="11.28515625" style="47" customWidth="1"/>
    <col min="6" max="6" width="9.7109375" style="47" customWidth="1"/>
    <col min="7" max="7" width="9.85546875" style="47" customWidth="1"/>
    <col min="8" max="8" width="10.85546875" style="47" customWidth="1"/>
    <col min="9" max="9" width="9" style="47" customWidth="1"/>
    <col min="10" max="10" width="10.42578125" style="47" customWidth="1"/>
    <col min="11" max="11" width="8.7109375" style="47" customWidth="1"/>
    <col min="12" max="12" width="11.7109375" style="47" customWidth="1"/>
    <col min="13" max="13" width="9.5703125" style="47" customWidth="1"/>
    <col min="14" max="14" width="10.7109375" style="47" customWidth="1"/>
    <col min="15" max="16384" width="10.85546875" style="47"/>
  </cols>
  <sheetData>
    <row r="1" spans="1:14" ht="15.6" customHeight="1" x14ac:dyDescent="0.25">
      <c r="E1" s="48"/>
      <c r="F1" s="49"/>
      <c r="G1" s="48"/>
      <c r="M1" s="76" t="s">
        <v>82</v>
      </c>
    </row>
    <row r="2" spans="1:14" ht="15.6" customHeight="1" x14ac:dyDescent="0.25">
      <c r="A2" s="111" t="s">
        <v>75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4" ht="15.6" customHeight="1" x14ac:dyDescent="0.25">
      <c r="A3" s="111" t="s">
        <v>118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4" ht="15.6" customHeight="1" x14ac:dyDescent="0.25">
      <c r="A4" s="111" t="s">
        <v>112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4" ht="15.6" customHeight="1" x14ac:dyDescent="0.25">
      <c r="A5" s="111" t="s">
        <v>12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4" ht="15.6" customHeight="1" thickBot="1" x14ac:dyDescent="0.25">
      <c r="D6" s="48"/>
      <c r="E6" s="50"/>
      <c r="F6" s="50"/>
    </row>
    <row r="7" spans="1:14" ht="15.6" customHeight="1" thickBot="1" x14ac:dyDescent="0.25">
      <c r="D7" s="112" t="s">
        <v>13</v>
      </c>
      <c r="E7" s="113"/>
      <c r="F7" s="113"/>
      <c r="G7" s="113"/>
      <c r="H7" s="113"/>
      <c r="I7" s="112" t="s">
        <v>14</v>
      </c>
      <c r="J7" s="114"/>
    </row>
    <row r="8" spans="1:14" s="51" customFormat="1" ht="24.6" customHeight="1" thickBot="1" x14ac:dyDescent="0.25">
      <c r="D8" s="123" t="s">
        <v>110</v>
      </c>
      <c r="E8" s="124"/>
      <c r="F8" s="124"/>
      <c r="G8" s="124"/>
      <c r="H8" s="124"/>
      <c r="I8" s="125" t="s">
        <v>108</v>
      </c>
      <c r="J8" s="126"/>
    </row>
    <row r="9" spans="1:14" ht="12.75" customHeight="1" x14ac:dyDescent="0.2">
      <c r="A9" s="118" t="s">
        <v>15</v>
      </c>
      <c r="B9" s="127" t="s">
        <v>68</v>
      </c>
      <c r="C9" s="118" t="s">
        <v>16</v>
      </c>
      <c r="D9" s="119" t="s">
        <v>17</v>
      </c>
      <c r="E9" s="119" t="s">
        <v>18</v>
      </c>
      <c r="F9" s="119" t="s">
        <v>19</v>
      </c>
      <c r="G9" s="119" t="s">
        <v>20</v>
      </c>
      <c r="H9" s="119" t="s">
        <v>21</v>
      </c>
      <c r="I9" s="119" t="s">
        <v>83</v>
      </c>
      <c r="J9" s="119" t="s">
        <v>115</v>
      </c>
      <c r="K9" s="115" t="s">
        <v>38</v>
      </c>
      <c r="L9" s="118" t="s">
        <v>22</v>
      </c>
      <c r="M9" s="118" t="s">
        <v>23</v>
      </c>
    </row>
    <row r="10" spans="1:14" x14ac:dyDescent="0.2">
      <c r="A10" s="119"/>
      <c r="B10" s="128"/>
      <c r="C10" s="119"/>
      <c r="D10" s="119"/>
      <c r="E10" s="119"/>
      <c r="F10" s="119"/>
      <c r="G10" s="119"/>
      <c r="H10" s="119"/>
      <c r="I10" s="119"/>
      <c r="J10" s="119"/>
      <c r="K10" s="116"/>
      <c r="L10" s="119"/>
      <c r="M10" s="119"/>
    </row>
    <row r="11" spans="1:14" ht="15.6" customHeight="1" x14ac:dyDescent="0.2">
      <c r="A11" s="120"/>
      <c r="B11" s="128"/>
      <c r="C11" s="119"/>
      <c r="D11" s="119"/>
      <c r="E11" s="119"/>
      <c r="F11" s="119"/>
      <c r="G11" s="119"/>
      <c r="H11" s="119"/>
      <c r="I11" s="119"/>
      <c r="J11" s="119"/>
      <c r="K11" s="116"/>
      <c r="L11" s="119"/>
      <c r="M11" s="119"/>
    </row>
    <row r="12" spans="1:14" ht="22.5" customHeight="1" x14ac:dyDescent="0.2">
      <c r="A12" s="90" t="s">
        <v>117</v>
      </c>
      <c r="B12" s="129"/>
      <c r="C12" s="119"/>
      <c r="D12" s="120"/>
      <c r="E12" s="120"/>
      <c r="F12" s="120"/>
      <c r="G12" s="120"/>
      <c r="H12" s="120"/>
      <c r="I12" s="120"/>
      <c r="J12" s="120"/>
      <c r="K12" s="117"/>
      <c r="L12" s="120"/>
      <c r="M12" s="120"/>
    </row>
    <row r="13" spans="1:14" x14ac:dyDescent="0.2">
      <c r="A13" s="35" t="s">
        <v>24</v>
      </c>
      <c r="B13" s="87"/>
      <c r="C13" s="79"/>
      <c r="D13" s="36"/>
      <c r="E13" s="36"/>
      <c r="F13" s="36"/>
      <c r="G13" s="37"/>
      <c r="H13" s="37">
        <f>+J13*I13</f>
        <v>0</v>
      </c>
      <c r="I13" s="38"/>
      <c r="J13" s="60"/>
      <c r="K13" s="35"/>
      <c r="L13" s="35"/>
      <c r="M13" s="39">
        <f>+G13+H13-L13</f>
        <v>0</v>
      </c>
    </row>
    <row r="14" spans="1:14" x14ac:dyDescent="0.2">
      <c r="A14" s="35" t="s">
        <v>25</v>
      </c>
      <c r="B14" s="87"/>
      <c r="C14" s="79"/>
      <c r="D14" s="36"/>
      <c r="E14" s="36"/>
      <c r="F14" s="36"/>
      <c r="G14" s="37">
        <f t="shared" ref="G14:G26" si="0">SUM(D14:F14)</f>
        <v>0</v>
      </c>
      <c r="H14" s="37">
        <f t="shared" ref="H14:H24" si="1">+J14*I14</f>
        <v>0</v>
      </c>
      <c r="I14" s="38"/>
      <c r="J14" s="60"/>
      <c r="K14" s="35"/>
      <c r="L14" s="35"/>
      <c r="M14" s="39">
        <f t="shared" ref="M14:M26" si="2">+G14+H14-L14</f>
        <v>0</v>
      </c>
    </row>
    <row r="15" spans="1:14" x14ac:dyDescent="0.2">
      <c r="A15" s="35" t="s">
        <v>26</v>
      </c>
      <c r="B15" s="87">
        <v>2</v>
      </c>
      <c r="C15" s="79" t="s">
        <v>104</v>
      </c>
      <c r="D15" s="36">
        <v>48</v>
      </c>
      <c r="E15" s="36">
        <v>36</v>
      </c>
      <c r="F15" s="36">
        <v>245.23</v>
      </c>
      <c r="G15" s="37">
        <f>SUM(D15:F15)</f>
        <v>329.23</v>
      </c>
      <c r="H15" s="37">
        <f>+J15*I15</f>
        <v>90.506597999999983</v>
      </c>
      <c r="I15" s="38">
        <v>0.31979999999999997</v>
      </c>
      <c r="J15" s="60">
        <v>283.01</v>
      </c>
      <c r="K15" s="35">
        <v>8812</v>
      </c>
      <c r="L15" s="35"/>
      <c r="M15" s="39">
        <f>+G15+H15-L15</f>
        <v>419.73659800000001</v>
      </c>
      <c r="N15" s="59"/>
    </row>
    <row r="16" spans="1:14" x14ac:dyDescent="0.2">
      <c r="A16" s="35" t="s">
        <v>27</v>
      </c>
      <c r="B16" s="87">
        <v>2</v>
      </c>
      <c r="C16" s="79" t="s">
        <v>105</v>
      </c>
      <c r="D16" s="36">
        <v>53.963636363636361</v>
      </c>
      <c r="E16" s="36">
        <v>25.822337662337663</v>
      </c>
      <c r="F16" s="36">
        <v>335.17506493506494</v>
      </c>
      <c r="G16" s="37">
        <f t="shared" ref="G16:G24" si="3">SUM(D16:F16)</f>
        <v>414.96103896103898</v>
      </c>
      <c r="H16" s="37">
        <f t="shared" si="1"/>
        <v>130.05177849350648</v>
      </c>
      <c r="I16" s="38">
        <v>0.31979999999999997</v>
      </c>
      <c r="J16" s="60">
        <v>406.66597402597404</v>
      </c>
      <c r="K16" s="35">
        <v>8812</v>
      </c>
      <c r="L16" s="35"/>
      <c r="M16" s="39">
        <f t="shared" si="2"/>
        <v>545.01281745454548</v>
      </c>
    </row>
    <row r="17" spans="1:14" x14ac:dyDescent="0.2">
      <c r="A17" s="35" t="s">
        <v>28</v>
      </c>
      <c r="B17" s="87"/>
      <c r="C17" s="79"/>
      <c r="D17" s="36"/>
      <c r="E17" s="36"/>
      <c r="F17" s="36"/>
      <c r="G17" s="37">
        <f t="shared" si="3"/>
        <v>0</v>
      </c>
      <c r="H17" s="37">
        <f t="shared" si="1"/>
        <v>0</v>
      </c>
      <c r="I17" s="38"/>
      <c r="J17" s="60"/>
      <c r="K17" s="35"/>
      <c r="L17" s="35"/>
      <c r="M17" s="39">
        <f t="shared" si="2"/>
        <v>0</v>
      </c>
    </row>
    <row r="18" spans="1:14" x14ac:dyDescent="0.2">
      <c r="A18" s="35" t="s">
        <v>29</v>
      </c>
      <c r="B18" s="87">
        <v>2</v>
      </c>
      <c r="C18" s="79" t="s">
        <v>105</v>
      </c>
      <c r="D18" s="36">
        <v>53.963636363636361</v>
      </c>
      <c r="E18" s="36">
        <v>25.822337662337663</v>
      </c>
      <c r="F18" s="36">
        <v>335.17506493506494</v>
      </c>
      <c r="G18" s="37">
        <f t="shared" si="3"/>
        <v>414.96103896103898</v>
      </c>
      <c r="H18" s="37">
        <f t="shared" si="1"/>
        <v>130.053066</v>
      </c>
      <c r="I18" s="38">
        <v>0.31979999999999997</v>
      </c>
      <c r="J18" s="60">
        <v>406.67</v>
      </c>
      <c r="K18" s="35">
        <v>8812</v>
      </c>
      <c r="L18" s="40"/>
      <c r="M18" s="39">
        <f t="shared" si="2"/>
        <v>545.01410496103904</v>
      </c>
    </row>
    <row r="19" spans="1:14" x14ac:dyDescent="0.2">
      <c r="A19" s="35" t="s">
        <v>30</v>
      </c>
      <c r="B19" s="87"/>
      <c r="C19" s="79"/>
      <c r="D19" s="36"/>
      <c r="E19" s="36"/>
      <c r="F19" s="36"/>
      <c r="G19" s="37">
        <f t="shared" si="3"/>
        <v>0</v>
      </c>
      <c r="H19" s="37">
        <f t="shared" si="1"/>
        <v>0</v>
      </c>
      <c r="I19" s="38"/>
      <c r="J19" s="60"/>
      <c r="K19" s="35"/>
      <c r="L19" s="40"/>
      <c r="M19" s="39">
        <f t="shared" si="2"/>
        <v>0</v>
      </c>
    </row>
    <row r="20" spans="1:14" x14ac:dyDescent="0.2">
      <c r="A20" s="35" t="s">
        <v>31</v>
      </c>
      <c r="B20" s="87"/>
      <c r="C20" s="79" t="s">
        <v>105</v>
      </c>
      <c r="D20" s="36">
        <v>35.64415584415584</v>
      </c>
      <c r="E20" s="36">
        <v>16.167532467532467</v>
      </c>
      <c r="F20" s="36">
        <v>201.80909090909094</v>
      </c>
      <c r="G20" s="37">
        <f t="shared" si="3"/>
        <v>253.62077922077924</v>
      </c>
      <c r="H20" s="37">
        <f t="shared" si="1"/>
        <v>81.421079999999989</v>
      </c>
      <c r="I20" s="38">
        <v>0.31979999999999997</v>
      </c>
      <c r="J20" s="60">
        <v>254.6</v>
      </c>
      <c r="K20" s="35">
        <v>8812</v>
      </c>
      <c r="L20" s="40"/>
      <c r="M20" s="39">
        <f t="shared" si="2"/>
        <v>335.0418592207792</v>
      </c>
    </row>
    <row r="21" spans="1:14" x14ac:dyDescent="0.2">
      <c r="A21" s="35" t="s">
        <v>32</v>
      </c>
      <c r="B21" s="87">
        <v>2</v>
      </c>
      <c r="G21" s="37">
        <f t="shared" si="3"/>
        <v>0</v>
      </c>
      <c r="H21" s="37">
        <f t="shared" si="1"/>
        <v>0</v>
      </c>
      <c r="I21" s="38"/>
      <c r="K21" s="35"/>
      <c r="L21" s="40"/>
      <c r="M21" s="39">
        <f t="shared" si="2"/>
        <v>0</v>
      </c>
    </row>
    <row r="22" spans="1:14" x14ac:dyDescent="0.2">
      <c r="A22" s="35" t="s">
        <v>33</v>
      </c>
      <c r="B22" s="87"/>
      <c r="C22" s="79"/>
      <c r="D22" s="36"/>
      <c r="E22" s="36"/>
      <c r="F22" s="36"/>
      <c r="G22" s="37">
        <f t="shared" si="3"/>
        <v>0</v>
      </c>
      <c r="H22" s="37">
        <f t="shared" si="1"/>
        <v>0</v>
      </c>
      <c r="I22" s="38"/>
      <c r="J22" s="80"/>
      <c r="K22" s="35"/>
      <c r="L22" s="40"/>
      <c r="M22" s="39">
        <f t="shared" si="2"/>
        <v>0</v>
      </c>
    </row>
    <row r="23" spans="1:14" x14ac:dyDescent="0.2">
      <c r="A23" s="35" t="s">
        <v>34</v>
      </c>
      <c r="B23" s="87">
        <v>2</v>
      </c>
      <c r="C23" s="79" t="s">
        <v>106</v>
      </c>
      <c r="D23" s="36">
        <v>35.64415584415584</v>
      </c>
      <c r="E23" s="36">
        <v>16.167532467532467</v>
      </c>
      <c r="F23" s="36">
        <v>201.80909090909094</v>
      </c>
      <c r="G23" s="37">
        <f t="shared" si="3"/>
        <v>253.62077922077924</v>
      </c>
      <c r="H23" s="37">
        <f t="shared" si="1"/>
        <v>81.421080000000003</v>
      </c>
      <c r="I23" s="38">
        <v>0.31979999999999997</v>
      </c>
      <c r="J23" s="60">
        <v>254.60000000000002</v>
      </c>
      <c r="K23" s="35">
        <v>8812</v>
      </c>
      <c r="L23" s="40"/>
      <c r="M23" s="39">
        <f t="shared" si="2"/>
        <v>335.04185922077926</v>
      </c>
    </row>
    <row r="24" spans="1:14" x14ac:dyDescent="0.2">
      <c r="A24" s="35" t="s">
        <v>35</v>
      </c>
      <c r="B24" s="87">
        <v>2</v>
      </c>
      <c r="C24" s="79" t="s">
        <v>107</v>
      </c>
      <c r="D24" s="36">
        <v>35.64415584415584</v>
      </c>
      <c r="E24" s="36">
        <v>16.167532467532467</v>
      </c>
      <c r="F24" s="36">
        <v>201.80909090909094</v>
      </c>
      <c r="G24" s="37">
        <f t="shared" si="3"/>
        <v>253.62077922077924</v>
      </c>
      <c r="H24" s="37">
        <f t="shared" si="1"/>
        <v>81.421080000000003</v>
      </c>
      <c r="I24" s="38">
        <v>0.31979999999999997</v>
      </c>
      <c r="J24" s="60">
        <v>254.60000000000002</v>
      </c>
      <c r="K24" s="35">
        <v>8812</v>
      </c>
      <c r="L24" s="40"/>
      <c r="M24" s="39">
        <f t="shared" si="2"/>
        <v>335.04185922077926</v>
      </c>
    </row>
    <row r="25" spans="1:14" x14ac:dyDescent="0.2">
      <c r="A25" s="41" t="s">
        <v>37</v>
      </c>
      <c r="B25" s="86"/>
      <c r="C25" s="89"/>
      <c r="D25" s="45"/>
      <c r="E25" s="45"/>
      <c r="F25" s="45"/>
      <c r="G25" s="37">
        <f t="shared" si="0"/>
        <v>0</v>
      </c>
      <c r="H25" s="46"/>
      <c r="I25" s="44"/>
      <c r="J25" s="80"/>
      <c r="K25" s="35"/>
      <c r="L25" s="40"/>
      <c r="M25" s="39">
        <f t="shared" si="2"/>
        <v>0</v>
      </c>
    </row>
    <row r="26" spans="1:14" ht="12.75" thickBot="1" x14ac:dyDescent="0.25">
      <c r="A26" s="35"/>
      <c r="B26" s="86"/>
      <c r="C26" s="43"/>
      <c r="D26" s="45"/>
      <c r="E26" s="45"/>
      <c r="F26" s="45"/>
      <c r="G26" s="37">
        <f t="shared" si="0"/>
        <v>0</v>
      </c>
      <c r="H26" s="46"/>
      <c r="I26" s="44"/>
      <c r="J26" s="80"/>
      <c r="K26" s="40"/>
      <c r="L26" s="40"/>
      <c r="M26" s="42">
        <f t="shared" si="2"/>
        <v>0</v>
      </c>
    </row>
    <row r="27" spans="1:14" ht="12.75" thickBot="1" x14ac:dyDescent="0.25">
      <c r="A27" s="121" t="s">
        <v>72</v>
      </c>
      <c r="B27" s="122"/>
      <c r="C27" s="122"/>
      <c r="D27" s="52">
        <f>SUM(D13:D26)</f>
        <v>262.85974025974025</v>
      </c>
      <c r="E27" s="53">
        <f>SUM(E13:E26)</f>
        <v>136.14727272727271</v>
      </c>
      <c r="F27" s="53">
        <f t="shared" ref="F27:L27" si="4">SUM(F13:F26)</f>
        <v>1521.0074025974025</v>
      </c>
      <c r="G27" s="53">
        <f t="shared" si="4"/>
        <v>1920.0144155844157</v>
      </c>
      <c r="H27" s="53">
        <f t="shared" si="4"/>
        <v>594.87468249350638</v>
      </c>
      <c r="I27" s="53"/>
      <c r="J27" s="53">
        <v>0</v>
      </c>
      <c r="K27" s="53">
        <v>0</v>
      </c>
      <c r="L27" s="53">
        <f t="shared" si="4"/>
        <v>0</v>
      </c>
      <c r="M27" s="53">
        <f>SUM(M13:M26)</f>
        <v>2514.8890980779224</v>
      </c>
    </row>
    <row r="28" spans="1:14" x14ac:dyDescent="0.2">
      <c r="M28" s="59"/>
      <c r="N28" s="59"/>
    </row>
    <row r="29" spans="1:14" x14ac:dyDescent="0.2">
      <c r="A29" s="56" t="s">
        <v>116</v>
      </c>
      <c r="M29" s="59"/>
    </row>
    <row r="31" spans="1:14" x14ac:dyDescent="0.2">
      <c r="I31" s="58"/>
      <c r="M31" s="54"/>
    </row>
    <row r="32" spans="1:14" x14ac:dyDescent="0.2">
      <c r="D32" s="59"/>
      <c r="E32" s="59"/>
      <c r="F32" s="59"/>
      <c r="G32" s="59"/>
      <c r="H32" s="59"/>
      <c r="I32" s="57"/>
    </row>
    <row r="33" spans="4:8" x14ac:dyDescent="0.2">
      <c r="D33" s="59"/>
      <c r="E33" s="59"/>
      <c r="F33" s="59"/>
      <c r="G33" s="59"/>
      <c r="H33" s="59"/>
    </row>
    <row r="35" spans="4:8" x14ac:dyDescent="0.2">
      <c r="E35" s="55"/>
    </row>
  </sheetData>
  <mergeCells count="22">
    <mergeCell ref="K9:K12"/>
    <mergeCell ref="L9:L12"/>
    <mergeCell ref="M9:M12"/>
    <mergeCell ref="A27:C27"/>
    <mergeCell ref="D8:H8"/>
    <mergeCell ref="I8:J8"/>
    <mergeCell ref="A9:A11"/>
    <mergeCell ref="B9:B12"/>
    <mergeCell ref="C9:C12"/>
    <mergeCell ref="D9:D12"/>
    <mergeCell ref="E9:E12"/>
    <mergeCell ref="F9:F12"/>
    <mergeCell ref="G9:G12"/>
    <mergeCell ref="H9:H12"/>
    <mergeCell ref="I9:I12"/>
    <mergeCell ref="J9:J12"/>
    <mergeCell ref="A2:M2"/>
    <mergeCell ref="A3:M3"/>
    <mergeCell ref="A4:M4"/>
    <mergeCell ref="A5:M5"/>
    <mergeCell ref="D7:H7"/>
    <mergeCell ref="I7:J7"/>
  </mergeCells>
  <pageMargins left="0.7" right="0.7" top="0.75" bottom="0.75" header="0.3" footer="0.3"/>
  <pageSetup paperSize="9"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view="pageLayout" zoomScale="80" zoomScaleNormal="47" zoomScalePageLayoutView="80" workbookViewId="0">
      <selection activeCell="C13" sqref="C13"/>
    </sheetView>
    <sheetView workbookViewId="1">
      <selection activeCell="A6" sqref="A6"/>
    </sheetView>
  </sheetViews>
  <sheetFormatPr baseColWidth="10" defaultRowHeight="12.75" x14ac:dyDescent="0.2"/>
  <cols>
    <col min="1" max="1" width="33.85546875" customWidth="1"/>
    <col min="2" max="2" width="20.42578125" customWidth="1"/>
    <col min="3" max="3" width="34.42578125" customWidth="1"/>
  </cols>
  <sheetData>
    <row r="1" spans="1:3" ht="18" x14ac:dyDescent="0.25">
      <c r="A1" s="2"/>
      <c r="B1" s="2"/>
      <c r="C1" s="30" t="s">
        <v>96</v>
      </c>
    </row>
    <row r="2" spans="1:3" ht="18" x14ac:dyDescent="0.25">
      <c r="A2" s="130" t="s">
        <v>97</v>
      </c>
      <c r="B2" s="130"/>
      <c r="C2" s="130"/>
    </row>
    <row r="3" spans="1:3" ht="15" x14ac:dyDescent="0.25">
      <c r="A3" s="31"/>
      <c r="B3" s="24"/>
      <c r="C3" s="32"/>
    </row>
    <row r="4" spans="1:3" ht="15" x14ac:dyDescent="0.25">
      <c r="A4" s="31" t="s">
        <v>75</v>
      </c>
      <c r="B4" s="24"/>
      <c r="C4" s="24"/>
    </row>
    <row r="5" spans="1:3" ht="15" x14ac:dyDescent="0.25">
      <c r="A5" s="31" t="s">
        <v>118</v>
      </c>
      <c r="B5" s="31"/>
      <c r="C5" s="24"/>
    </row>
    <row r="6" spans="1:3" ht="15" x14ac:dyDescent="0.25">
      <c r="A6" s="31" t="s">
        <v>113</v>
      </c>
      <c r="B6" s="31"/>
      <c r="C6" s="24"/>
    </row>
    <row r="7" spans="1:3" ht="15" x14ac:dyDescent="0.25">
      <c r="A7" s="31" t="s">
        <v>98</v>
      </c>
      <c r="B7" s="85" t="s">
        <v>114</v>
      </c>
      <c r="C7" s="24"/>
    </row>
    <row r="8" spans="1:3" ht="15.95" customHeight="1" x14ac:dyDescent="0.2">
      <c r="A8" s="69" t="s">
        <v>99</v>
      </c>
      <c r="B8" s="84" t="s">
        <v>114</v>
      </c>
      <c r="C8" s="69"/>
    </row>
    <row r="9" spans="1:3" ht="15.75" x14ac:dyDescent="0.25">
      <c r="A9" s="131"/>
      <c r="B9" s="131"/>
      <c r="C9" s="70"/>
    </row>
    <row r="10" spans="1:3" x14ac:dyDescent="0.2">
      <c r="A10" s="70"/>
      <c r="B10" s="70"/>
      <c r="C10" s="70"/>
    </row>
    <row r="11" spans="1:3" ht="30" x14ac:dyDescent="0.2">
      <c r="A11" s="71" t="s">
        <v>100</v>
      </c>
      <c r="B11" s="72" t="s">
        <v>101</v>
      </c>
      <c r="C11" s="71" t="s">
        <v>102</v>
      </c>
    </row>
    <row r="12" spans="1:3" s="33" customFormat="1" ht="28.5" customHeight="1" x14ac:dyDescent="0.2">
      <c r="A12" s="73" t="s">
        <v>111</v>
      </c>
      <c r="B12" s="73">
        <v>3</v>
      </c>
      <c r="C12" s="74" t="s">
        <v>119</v>
      </c>
    </row>
    <row r="13" spans="1:3" x14ac:dyDescent="0.2">
      <c r="A13" s="75"/>
      <c r="B13" s="75"/>
      <c r="C13" s="75"/>
    </row>
    <row r="14" spans="1:3" x14ac:dyDescent="0.2">
      <c r="A14" s="75"/>
      <c r="B14" s="75"/>
      <c r="C14" s="75"/>
    </row>
    <row r="15" spans="1:3" x14ac:dyDescent="0.2">
      <c r="A15" s="75"/>
      <c r="B15" s="75"/>
      <c r="C15" s="75"/>
    </row>
    <row r="16" spans="1:3" x14ac:dyDescent="0.2">
      <c r="A16" s="75"/>
      <c r="B16" s="75"/>
      <c r="C16" s="75"/>
    </row>
  </sheetData>
  <mergeCells count="2">
    <mergeCell ref="A2:C2"/>
    <mergeCell ref="A9:B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154D-C1FF-4322-AF8F-B7B3BA3B58E6}">
  <dimension ref="A1:H36"/>
  <sheetViews>
    <sheetView tabSelected="1" topLeftCell="A7" zoomScale="80" zoomScaleNormal="80" workbookViewId="0">
      <selection activeCell="A13" sqref="A13"/>
    </sheetView>
    <sheetView tabSelected="1" workbookViewId="1">
      <selection activeCell="G8" sqref="G8:H8"/>
    </sheetView>
  </sheetViews>
  <sheetFormatPr baseColWidth="10" defaultColWidth="10.85546875" defaultRowHeight="12" x14ac:dyDescent="0.2"/>
  <cols>
    <col min="1" max="1" width="18.140625" style="47" customWidth="1"/>
    <col min="2" max="2" width="9.85546875" style="47" customWidth="1"/>
    <col min="3" max="3" width="9.42578125" style="47" customWidth="1"/>
    <col min="4" max="4" width="9.85546875" style="47" customWidth="1"/>
    <col min="5" max="5" width="11.28515625" style="47" customWidth="1"/>
    <col min="6" max="6" width="11.85546875" style="47" customWidth="1"/>
    <col min="7" max="7" width="10.7109375" style="47" customWidth="1"/>
    <col min="8" max="8" width="25" style="47" customWidth="1"/>
    <col min="9" max="9" width="10.7109375" style="47" customWidth="1"/>
    <col min="10" max="16384" width="10.85546875" style="47"/>
  </cols>
  <sheetData>
    <row r="1" spans="1:8" ht="15.6" customHeight="1" x14ac:dyDescent="0.2">
      <c r="E1" s="48"/>
      <c r="F1" s="49"/>
      <c r="G1" s="48"/>
    </row>
    <row r="2" spans="1:8" ht="15.6" customHeight="1" x14ac:dyDescent="0.25">
      <c r="A2" s="111" t="s">
        <v>75</v>
      </c>
      <c r="B2" s="111"/>
      <c r="C2" s="111"/>
      <c r="D2" s="111"/>
      <c r="E2" s="111"/>
      <c r="F2" s="111"/>
      <c r="G2" s="111"/>
      <c r="H2" s="111"/>
    </row>
    <row r="3" spans="1:8" ht="15.6" customHeight="1" x14ac:dyDescent="0.25">
      <c r="A3" s="111" t="s">
        <v>118</v>
      </c>
      <c r="B3" s="111"/>
      <c r="C3" s="111"/>
      <c r="D3" s="111"/>
      <c r="E3" s="111"/>
      <c r="F3" s="111"/>
      <c r="G3" s="111"/>
      <c r="H3" s="111"/>
    </row>
    <row r="4" spans="1:8" ht="15.6" customHeight="1" x14ac:dyDescent="0.25">
      <c r="A4" s="132" t="s">
        <v>140</v>
      </c>
      <c r="B4" s="132"/>
      <c r="C4" s="132"/>
      <c r="D4" s="132"/>
      <c r="E4" s="132"/>
      <c r="F4" s="132"/>
      <c r="G4" s="132"/>
      <c r="H4" s="132"/>
    </row>
    <row r="5" spans="1:8" ht="15.6" customHeight="1" x14ac:dyDescent="0.25">
      <c r="A5" s="111" t="s">
        <v>141</v>
      </c>
      <c r="B5" s="111"/>
      <c r="C5" s="111"/>
      <c r="D5" s="111"/>
      <c r="E5" s="111"/>
      <c r="F5" s="111"/>
      <c r="G5" s="111"/>
      <c r="H5" s="111"/>
    </row>
    <row r="6" spans="1:8" ht="15.6" customHeight="1" thickBot="1" x14ac:dyDescent="0.25">
      <c r="D6" s="48"/>
      <c r="E6" s="50"/>
      <c r="F6" s="50"/>
    </row>
    <row r="7" spans="1:8" ht="15.6" customHeight="1" thickBot="1" x14ac:dyDescent="0.25">
      <c r="C7" s="112" t="s">
        <v>13</v>
      </c>
      <c r="D7" s="113"/>
      <c r="E7" s="113"/>
      <c r="F7" s="114"/>
      <c r="G7" s="112" t="s">
        <v>14</v>
      </c>
      <c r="H7" s="114"/>
    </row>
    <row r="8" spans="1:8" s="51" customFormat="1" ht="24.6" customHeight="1" thickBot="1" x14ac:dyDescent="0.25">
      <c r="C8" s="125" t="s">
        <v>142</v>
      </c>
      <c r="D8" s="133"/>
      <c r="E8" s="133"/>
      <c r="F8" s="126"/>
      <c r="G8" s="125"/>
      <c r="H8" s="126"/>
    </row>
    <row r="9" spans="1:8" ht="12.75" customHeight="1" x14ac:dyDescent="0.2">
      <c r="A9" s="118" t="s">
        <v>143</v>
      </c>
      <c r="B9" s="127" t="s">
        <v>144</v>
      </c>
      <c r="C9" s="118" t="s">
        <v>145</v>
      </c>
      <c r="D9" s="119" t="s">
        <v>146</v>
      </c>
      <c r="E9" s="119" t="s">
        <v>147</v>
      </c>
      <c r="F9" s="119" t="s">
        <v>148</v>
      </c>
      <c r="G9" s="119" t="s">
        <v>149</v>
      </c>
      <c r="H9" s="134" t="s">
        <v>150</v>
      </c>
    </row>
    <row r="10" spans="1:8" x14ac:dyDescent="0.2">
      <c r="A10" s="119"/>
      <c r="B10" s="128"/>
      <c r="C10" s="119"/>
      <c r="D10" s="119"/>
      <c r="E10" s="119"/>
      <c r="F10" s="119"/>
      <c r="G10" s="119"/>
      <c r="H10" s="135"/>
    </row>
    <row r="11" spans="1:8" ht="12" customHeight="1" x14ac:dyDescent="0.2">
      <c r="A11" s="120"/>
      <c r="B11" s="128"/>
      <c r="C11" s="119"/>
      <c r="D11" s="119"/>
      <c r="E11" s="119"/>
      <c r="F11" s="119"/>
      <c r="G11" s="119"/>
      <c r="H11" s="135"/>
    </row>
    <row r="12" spans="1:8" x14ac:dyDescent="0.2">
      <c r="A12" s="91">
        <v>45292</v>
      </c>
      <c r="B12" s="129"/>
      <c r="C12" s="119"/>
      <c r="D12" s="120"/>
      <c r="E12" s="120"/>
      <c r="F12" s="120"/>
      <c r="G12" s="120"/>
      <c r="H12" s="136"/>
    </row>
    <row r="13" spans="1:8" x14ac:dyDescent="0.2">
      <c r="A13" s="35" t="s">
        <v>24</v>
      </c>
      <c r="B13" s="35"/>
      <c r="C13" s="35"/>
      <c r="D13" s="36">
        <f>B13+C13</f>
        <v>0</v>
      </c>
      <c r="E13" s="36"/>
      <c r="F13" s="92"/>
      <c r="G13" s="93"/>
      <c r="H13" s="94"/>
    </row>
    <row r="14" spans="1:8" x14ac:dyDescent="0.2">
      <c r="A14" s="35" t="s">
        <v>25</v>
      </c>
      <c r="B14" s="35"/>
      <c r="C14" s="35"/>
      <c r="D14" s="36">
        <f t="shared" ref="D14:D26" si="0">B14+C14</f>
        <v>0</v>
      </c>
      <c r="E14" s="36"/>
      <c r="F14" s="92"/>
      <c r="G14" s="93"/>
      <c r="H14" s="94"/>
    </row>
    <row r="15" spans="1:8" x14ac:dyDescent="0.2">
      <c r="A15" s="35" t="s">
        <v>26</v>
      </c>
      <c r="B15" s="35"/>
      <c r="C15" s="35"/>
      <c r="D15" s="36">
        <f t="shared" si="0"/>
        <v>0</v>
      </c>
      <c r="E15" s="36"/>
      <c r="G15" s="93"/>
      <c r="H15" s="94"/>
    </row>
    <row r="16" spans="1:8" x14ac:dyDescent="0.2">
      <c r="A16" s="35" t="s">
        <v>27</v>
      </c>
      <c r="B16" s="35"/>
      <c r="C16" s="35"/>
      <c r="D16" s="36">
        <f t="shared" si="0"/>
        <v>0</v>
      </c>
      <c r="E16" s="36"/>
      <c r="F16" s="92"/>
      <c r="G16" s="93"/>
      <c r="H16" s="94"/>
    </row>
    <row r="17" spans="1:8" x14ac:dyDescent="0.2">
      <c r="A17" s="35" t="s">
        <v>28</v>
      </c>
      <c r="B17" s="35"/>
      <c r="C17" s="35"/>
      <c r="D17" s="36">
        <f t="shared" si="0"/>
        <v>0</v>
      </c>
      <c r="E17" s="36"/>
      <c r="F17" s="92"/>
      <c r="G17" s="93"/>
      <c r="H17" s="94"/>
    </row>
    <row r="18" spans="1:8" x14ac:dyDescent="0.2">
      <c r="A18" s="35" t="s">
        <v>29</v>
      </c>
      <c r="B18" s="95"/>
      <c r="C18" s="35"/>
      <c r="D18" s="36">
        <f t="shared" si="0"/>
        <v>0</v>
      </c>
      <c r="E18" s="36"/>
      <c r="F18" s="92"/>
      <c r="G18" s="93"/>
      <c r="H18" s="94"/>
    </row>
    <row r="19" spans="1:8" x14ac:dyDescent="0.2">
      <c r="A19" s="41" t="s">
        <v>36</v>
      </c>
      <c r="B19" s="95"/>
      <c r="C19" s="35"/>
      <c r="D19" s="36">
        <f t="shared" si="0"/>
        <v>0</v>
      </c>
      <c r="E19" s="36"/>
      <c r="F19" s="92"/>
      <c r="G19" s="93"/>
      <c r="H19" s="94"/>
    </row>
    <row r="20" spans="1:8" x14ac:dyDescent="0.2">
      <c r="A20" s="35" t="s">
        <v>30</v>
      </c>
      <c r="B20" s="95"/>
      <c r="C20" s="35"/>
      <c r="D20" s="36">
        <f t="shared" si="0"/>
        <v>0</v>
      </c>
      <c r="E20" s="36"/>
      <c r="F20" s="92"/>
      <c r="G20" s="93"/>
      <c r="H20" s="94"/>
    </row>
    <row r="21" spans="1:8" x14ac:dyDescent="0.2">
      <c r="A21" s="35" t="s">
        <v>31</v>
      </c>
      <c r="B21" s="95"/>
      <c r="C21" s="35"/>
      <c r="D21" s="36">
        <f t="shared" si="0"/>
        <v>0</v>
      </c>
      <c r="E21" s="36"/>
      <c r="F21" s="92"/>
      <c r="G21" s="93"/>
      <c r="H21" s="94"/>
    </row>
    <row r="22" spans="1:8" x14ac:dyDescent="0.2">
      <c r="A22" s="35" t="s">
        <v>32</v>
      </c>
      <c r="B22" s="95"/>
      <c r="C22" s="35"/>
      <c r="D22" s="36">
        <f t="shared" si="0"/>
        <v>0</v>
      </c>
      <c r="E22" s="36"/>
      <c r="F22" s="92"/>
      <c r="G22" s="93"/>
      <c r="H22" s="94"/>
    </row>
    <row r="23" spans="1:8" x14ac:dyDescent="0.2">
      <c r="A23" s="35" t="s">
        <v>33</v>
      </c>
      <c r="B23" s="43"/>
      <c r="C23" s="40"/>
      <c r="D23" s="36">
        <f t="shared" si="0"/>
        <v>0</v>
      </c>
      <c r="E23" s="36"/>
      <c r="F23" s="92"/>
      <c r="G23" s="93"/>
      <c r="H23" s="94"/>
    </row>
    <row r="24" spans="1:8" x14ac:dyDescent="0.2">
      <c r="A24" s="35" t="s">
        <v>34</v>
      </c>
      <c r="B24" s="43"/>
      <c r="C24" s="40"/>
      <c r="D24" s="36">
        <f t="shared" si="0"/>
        <v>0</v>
      </c>
      <c r="E24" s="36"/>
      <c r="F24" s="92"/>
      <c r="G24" s="93"/>
      <c r="H24" s="94"/>
    </row>
    <row r="25" spans="1:8" x14ac:dyDescent="0.2">
      <c r="A25" s="35" t="s">
        <v>35</v>
      </c>
      <c r="B25" s="43"/>
      <c r="C25" s="40"/>
      <c r="D25" s="36">
        <f t="shared" si="0"/>
        <v>0</v>
      </c>
      <c r="E25" s="45"/>
      <c r="F25" s="96"/>
      <c r="G25" s="93"/>
      <c r="H25" s="97"/>
    </row>
    <row r="26" spans="1:8" x14ac:dyDescent="0.2">
      <c r="A26" s="41" t="s">
        <v>37</v>
      </c>
      <c r="B26" s="43"/>
      <c r="C26" s="40"/>
      <c r="D26" s="36">
        <f t="shared" si="0"/>
        <v>0</v>
      </c>
      <c r="E26" s="45"/>
      <c r="F26" s="96"/>
      <c r="G26" s="93"/>
      <c r="H26" s="97"/>
    </row>
    <row r="27" spans="1:8" ht="12.75" thickBot="1" x14ac:dyDescent="0.25">
      <c r="A27" s="35"/>
      <c r="B27" s="43"/>
      <c r="C27" s="40"/>
      <c r="D27" s="45"/>
      <c r="E27" s="45"/>
      <c r="F27" s="96"/>
      <c r="G27" s="93"/>
      <c r="H27" s="98"/>
    </row>
    <row r="28" spans="1:8" ht="13.5" customHeight="1" thickBot="1" x14ac:dyDescent="0.25">
      <c r="A28" s="121" t="s">
        <v>72</v>
      </c>
      <c r="B28" s="122"/>
      <c r="C28" s="122"/>
      <c r="D28" s="52">
        <f>SUM(D13:D27)</f>
        <v>0</v>
      </c>
      <c r="E28" s="53">
        <f>SUM(E13:E27)</f>
        <v>0</v>
      </c>
      <c r="F28" s="99"/>
      <c r="G28" s="100"/>
      <c r="H28" s="101"/>
    </row>
    <row r="30" spans="1:8" x14ac:dyDescent="0.2">
      <c r="A30" s="56" t="s">
        <v>151</v>
      </c>
    </row>
    <row r="33" spans="4:8" x14ac:dyDescent="0.2">
      <c r="D33" s="59"/>
      <c r="E33" s="59"/>
      <c r="F33" s="59"/>
      <c r="G33" s="59"/>
      <c r="H33" s="59"/>
    </row>
    <row r="34" spans="4:8" x14ac:dyDescent="0.2">
      <c r="D34" s="59"/>
      <c r="E34" s="59"/>
      <c r="F34" s="59"/>
      <c r="G34" s="59"/>
      <c r="H34" s="59"/>
    </row>
    <row r="36" spans="4:8" x14ac:dyDescent="0.2">
      <c r="E36" s="55"/>
    </row>
  </sheetData>
  <mergeCells count="17">
    <mergeCell ref="A28:C28"/>
    <mergeCell ref="C8:F8"/>
    <mergeCell ref="G8:H8"/>
    <mergeCell ref="A9:A11"/>
    <mergeCell ref="B9:B12"/>
    <mergeCell ref="C9:C12"/>
    <mergeCell ref="D9:D12"/>
    <mergeCell ref="E9:E12"/>
    <mergeCell ref="F9:F12"/>
    <mergeCell ref="G9:G12"/>
    <mergeCell ref="H9:H12"/>
    <mergeCell ref="A2:H2"/>
    <mergeCell ref="A3:H3"/>
    <mergeCell ref="A4:H4"/>
    <mergeCell ref="A5:H5"/>
    <mergeCell ref="C7:F7"/>
    <mergeCell ref="G7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B2AEF-7B60-4BF8-9E31-85510A9D403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B8641C-3165-4FBA-B711-DA067B2F8D03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4000C01F-B43C-4CD8-B2BD-26A04E09A0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17E37F-812B-4501-9A2E-DF38E2B9A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I</vt:lpstr>
      <vt:lpstr>Totales</vt:lpstr>
      <vt:lpstr>ANEXO III-B JUAN</vt:lpstr>
      <vt:lpstr>ANEXO III-A</vt:lpstr>
      <vt:lpstr>ANEXO III-C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Marta Tante</cp:lastModifiedBy>
  <cp:lastPrinted>2012-10-03T11:08:07Z</cp:lastPrinted>
  <dcterms:created xsi:type="dcterms:W3CDTF">2002-04-03T12:19:52Z</dcterms:created>
  <dcterms:modified xsi:type="dcterms:W3CDTF">2024-12-16T11:48:34Z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5669200.00000000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